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5600" windowHeight="11640"/>
  </bookViews>
  <sheets>
    <sheet name="Приложение №2" sheetId="2" r:id="rId1"/>
    <sheet name="Приложение №4" sheetId="3" r:id="rId2"/>
  </sheets>
  <definedNames>
    <definedName name="_xlnm.Print_Area" localSheetId="1">'Приложение №4'!$A$1:$L$21</definedName>
  </definedNames>
  <calcPr calcId="145621"/>
</workbook>
</file>

<file path=xl/calcChain.xml><?xml version="1.0" encoding="utf-8"?>
<calcChain xmlns="http://schemas.openxmlformats.org/spreadsheetml/2006/main">
  <c r="H38" i="2" l="1"/>
  <c r="H14" i="3" l="1"/>
  <c r="F14" i="3"/>
  <c r="D14" i="3"/>
  <c r="F108" i="2" l="1"/>
  <c r="F99" i="2"/>
  <c r="F92" i="2"/>
  <c r="F87" i="2"/>
  <c r="F79" i="2"/>
  <c r="F75" i="2"/>
  <c r="F72" i="2"/>
  <c r="F69" i="2"/>
  <c r="F65" i="2"/>
  <c r="F58" i="2"/>
  <c r="F52" i="2"/>
  <c r="F43" i="2"/>
  <c r="F38" i="2"/>
  <c r="F31" i="2"/>
  <c r="F27" i="2"/>
  <c r="F17" i="2"/>
  <c r="D108" i="2"/>
  <c r="D99" i="2"/>
  <c r="D92" i="2"/>
  <c r="D87" i="2"/>
  <c r="D79" i="2"/>
  <c r="D75" i="2"/>
  <c r="D72" i="2"/>
  <c r="D69" i="2"/>
  <c r="D65" i="2"/>
  <c r="D58" i="2"/>
  <c r="D52" i="2"/>
  <c r="D43" i="2"/>
  <c r="D38" i="2"/>
  <c r="D31" i="2"/>
  <c r="D27" i="2"/>
  <c r="D17" i="2"/>
  <c r="H108" i="2"/>
  <c r="H99" i="2"/>
  <c r="H92" i="2"/>
  <c r="H87" i="2"/>
  <c r="H79" i="2"/>
  <c r="H75" i="2"/>
  <c r="H72" i="2"/>
  <c r="H69" i="2"/>
  <c r="H65" i="2"/>
  <c r="H58" i="2"/>
  <c r="H52" i="2"/>
  <c r="H43" i="2"/>
  <c r="H31" i="2"/>
  <c r="H27" i="2"/>
  <c r="H17" i="2"/>
  <c r="I98" i="2"/>
  <c r="H98" i="2" s="1"/>
  <c r="G98" i="2" l="1"/>
  <c r="F98" i="2" s="1"/>
  <c r="F15" i="3" l="1"/>
  <c r="G15" i="3"/>
  <c r="H15" i="3"/>
  <c r="I15" i="3"/>
  <c r="E98" i="2"/>
  <c r="D98" i="2" s="1"/>
  <c r="I78" i="2"/>
  <c r="H78" i="2" s="1"/>
  <c r="G78" i="2"/>
  <c r="F78" i="2" s="1"/>
  <c r="E78" i="2"/>
  <c r="D78" i="2" s="1"/>
  <c r="I16" i="2"/>
  <c r="H16" i="2" s="1"/>
  <c r="G16" i="2"/>
  <c r="F16" i="2" s="1"/>
  <c r="E16" i="2"/>
  <c r="D16" i="2" s="1"/>
  <c r="H120" i="2" l="1"/>
  <c r="D120" i="2"/>
  <c r="F120" i="2"/>
  <c r="I120" i="2"/>
  <c r="G120" i="2"/>
  <c r="E120" i="2"/>
  <c r="E15" i="3"/>
  <c r="D15" i="3"/>
</calcChain>
</file>

<file path=xl/sharedStrings.xml><?xml version="1.0" encoding="utf-8"?>
<sst xmlns="http://schemas.openxmlformats.org/spreadsheetml/2006/main" count="230" uniqueCount="126">
  <si>
    <t>№ п/п</t>
  </si>
  <si>
    <t>ИТОГО</t>
  </si>
  <si>
    <t>Наименование работ и услуг</t>
  </si>
  <si>
    <t>переодичность проведения работ и оказания услуг</t>
  </si>
  <si>
    <t>Годовая плата (руб.)</t>
  </si>
  <si>
    <t>ПЕРЕЧЕНЬ</t>
  </si>
  <si>
    <t>УТВЕРЖДАЮ</t>
  </si>
  <si>
    <t>Работы, выполняемые в отношении фундамента многоквартирного дома: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</si>
  <si>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</si>
  <si>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проверка признаков неравномерных осадок фундамента;</t>
  </si>
  <si>
    <t>проверка коррозии арматуры, расслаивания, трещин, выпучивания;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</si>
  <si>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</si>
  <si>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Работы, выполняемые для надлежащего содержания стен многоквартирного дома:</t>
  </si>
  <si>
    <t>выявление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</si>
  <si>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Работы, выполняемые в целях надлежащего содержания перекрытий и покрытий многоквартирного дома:</t>
  </si>
  <si>
    <t>выявление нарушений условий эксплуатации, несанкционированных изменений конструктивного решения прогибов, трещин и колебаний;</t>
  </si>
  <si>
    <t>проверка состояния утеплителя, гидроизоляции и звукоизоляции</t>
  </si>
  <si>
    <t>при выявлении повреждений и нарушений - проведение восстановительных работ</t>
  </si>
  <si>
    <t>Работы, выполняемые в целях надлежащего содержания балок (ригелей) перекрытий и покрытий многоквартирного дома: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</si>
  <si>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</si>
  <si>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проверка кровли на отсутствие протечек;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</si>
  <si>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температурных швов, водоприемных воронок внутреннего водостока;</t>
  </si>
  <si>
    <t>проверка состояния защитных плит и ограждений, фильтрующих способности дренирующего слоя, мест опирания железобетонных коробов и других элементов на эксплуатируемых крышах;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</si>
  <si>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</si>
  <si>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</si>
  <si>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</si>
  <si>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</si>
  <si>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при выявлении нарушений, приводящих к протечкам - незамедлительное их устранение. В остальных случаях - проведение восстановительных работ.</t>
  </si>
  <si>
    <t>Работы, выполняемые в целях надлежащего содержания лестниц многоквартирного дома: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</si>
  <si>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</si>
  <si>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</si>
  <si>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Работы, выполняемые в целях надлежащего содержания крыш многоквартирного дома:</t>
  </si>
  <si>
    <t>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жучков-точильщиков;</t>
  </si>
  <si>
    <t>при выявлении повреждений и нарушений - проведение восстановительных работ;</t>
  </si>
  <si>
    <t>проверка состояния и при необходимости обработка деревянных поверхностей антисептическими и антипереновыми составами;</t>
  </si>
  <si>
    <t>Работы, выполняемые в целях надлежащего содержания фасада многоквартирного дома:</t>
  </si>
  <si>
    <t>контроль состояния и работоспособности подвески информационных знаков, входов в подъезды;</t>
  </si>
  <si>
    <t>выявление нарушений и эксплуатационных качеств несущих конструкций, гидроизоляции, элементов металлических ограждений на балконах и козырьках;</t>
  </si>
  <si>
    <t>контроль состояния и восстановление или замена отдельных элементов крылец и зонтов над входами в здание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</si>
  <si>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пружины)ограничителей хода дверей (остановы);</t>
  </si>
  <si>
    <t>Работы, выполняемые в целях надлежащего содержания перегородок в многоквартирном доме:</t>
  </si>
  <si>
    <t>выявление зыбкости 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</si>
  <si>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</si>
  <si>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Работы, выполняемые в целях надлежащего содержания внутренней отделки многоквартирного дома:</t>
  </si>
  <si>
    <t>проверка состояния внутренней отделки;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</si>
  <si>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нарушений;</t>
  </si>
  <si>
    <t>Работы, выполняемые в целях надлежащего содержания полов помещений, относящихся к общему имуществу многоквартирного дома: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</si>
  <si>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</si>
  <si>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</si>
  <si>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</si>
  <si>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при выявлении повреждений и нарушений - проведение восстановительных работ;</t>
  </si>
  <si>
    <t>стоимость за 1 кв.м общей площади (руб. в месяц)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</si>
  <si>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постоянногонаблюдения;</t>
  </si>
  <si>
    <t>контроль состояния и замена неисправных контрольно-измерительных приборов;</t>
  </si>
  <si>
    <t>восстановление работоспособности (ремонт, замена) оборудования и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</si>
  <si>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восстановлениегерметичности участков трубопроводов и соединительных элементов в случае их разгерметизации;</t>
  </si>
  <si>
    <t>промывка участков водопровода после выполнения ремонтно-строительных работ на водопроводе;</t>
  </si>
  <si>
    <t>Работы, выполняемые в целях надлежащего содержания электрооборудования в многоквартирном доме:</t>
  </si>
  <si>
    <t>проверка заземления оболочки электрокабеля, оборудования,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</si>
  <si>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</si>
  <si>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дымоудоления,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</si>
  <si>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 и проводки;</t>
  </si>
  <si>
    <t>организация технического обслуживания и ремонта систем контроля загазованности помещений;</t>
  </si>
  <si>
    <t>при выявлении нарушений и неисправностей внутридомового газового оборудования, систем дымоудоления и вентиляции, способных повлечь скопление газа в помещениях, -организация проведения работ по их устранению;</t>
  </si>
  <si>
    <t>Осмотр фасадного газопровода;</t>
  </si>
  <si>
    <t>организация проверки состояния систем внутридомового газового оборудования и ее отдельных элементов на герметичность;</t>
  </si>
  <si>
    <t>устранение утечек газа в газопроводе, соединениях, арматуре и повторный пуск газа в газовое оборудование;</t>
  </si>
  <si>
    <t>I. Содержание, обслуживание и текущий ремонт конструктивных элементов многоквартирного дома</t>
  </si>
  <si>
    <t>II. Техническое обслуживание и текущий ремонт внутридомового инженерного оборудования, входящего в состав общего имущества в многоквартирном доме.</t>
  </si>
  <si>
    <t>III. Работы и услуги по содержанию иного общего имущества в многоквартирном доме:</t>
  </si>
  <si>
    <t>Работы по содержанию помещений, входящих в состав общего имущества в многоквартирном доме:</t>
  </si>
  <si>
    <t>очистка систем защиты от грязи (металлических решеток, ячеистых покрытий, приямков, текстильных матов);</t>
  </si>
  <si>
    <t>проведение дератизации и дезинфекции помещений, входящих в состав общего имущества в многоквартирном доме;</t>
  </si>
  <si>
    <t>расчетно-кассовое обслуживание, сбор и взыскание платежей;</t>
  </si>
  <si>
    <t>организация работ по взаимодействию с органами социальной защиты населения по начислению льгот, субсидий и т.д.;</t>
  </si>
  <si>
    <t>услуги паспортного стола (услуги по учету и регистрации населения), хранение домовых книг (поквартирных карточек) и протоколов общих собраний;</t>
  </si>
  <si>
    <t>Работы,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многоквартирного дома:</t>
  </si>
  <si>
    <t>очистка крышек люков колодцев и пожарных гидрантов от снега и льда толщиной слоя свыше 5 см;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</si>
  <si>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</si>
  <si>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</si>
  <si>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</si>
  <si>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</si>
  <si>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подметание и уборка придомовой территории;</t>
  </si>
  <si>
    <t>уборка и выкашивание газонов;</t>
  </si>
  <si>
    <t>прочистка ливневой канализации;</t>
  </si>
  <si>
    <t>уборка крыльца и площадки перед входом в подъезд, очистка металлической решетки и приямка;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</si>
  <si>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противопажарного водоснабжения;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</si>
  <si>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населения;</t>
  </si>
  <si>
    <t>весь период</t>
  </si>
  <si>
    <t>весь период по мере необходимости</t>
  </si>
  <si>
    <t>контроль состояния и восстановление исправности элементов внутренней канализации, канализационных вытяжек. Внутреннего водостока, дренажных систем;</t>
  </si>
  <si>
    <t>в теплый период года</t>
  </si>
  <si>
    <t>Смоленская область, г. Починок, ул. им. В. Терешковой, д.6</t>
  </si>
  <si>
    <r>
      <rPr>
        <b/>
        <sz val="11"/>
        <color theme="1"/>
        <rFont val="Times New Roman"/>
        <family val="1"/>
        <charset val="204"/>
      </rPr>
      <t>Приложение №2</t>
    </r>
    <r>
      <rPr>
        <sz val="11"/>
        <color theme="1"/>
        <rFont val="Times New Roman"/>
        <family val="1"/>
        <charset val="204"/>
      </rPr>
      <t xml:space="preserve"> к конкурсной документации по отбору управляющей организации для управления многоквартирными домами г. Починка Смоленской области</t>
    </r>
  </si>
  <si>
    <t>Глава муниципального образования "Починковский район" Смоленской области</t>
  </si>
  <si>
    <t>А.В. Голуб</t>
  </si>
  <si>
    <t>обязательных работ и услуг по содержанию и ремонту общего имущества собственников помещений в многоквартирных домах г. Починка Смоленской области, являющимися объектами конкурса</t>
  </si>
  <si>
    <t>Лот №1</t>
  </si>
  <si>
    <t>Лот №2</t>
  </si>
  <si>
    <t>Лот №3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</si>
  <si>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</si>
  <si>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</si>
  <si>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</si>
  <si>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</si>
  <si>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</si>
  <si>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</si>
  <si>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</si>
  <si>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</si>
  <si>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</si>
  <si>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</si>
  <si>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</si>
  <si>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Общие работы, выполняемые для надлежащего содержания систем водоснабжения (холодного и горячего) и водоотведения в многоквартирном доме:</t>
  </si>
  <si>
    <t>промывка систем водоснабжения для удаления накипно-коррозионных отложений.</t>
  </si>
  <si>
    <t>дополнительных работ и услуг по содержанию и ремонту общего имущества собственников помещений в многоквартирных домах г. Починка Смоленской области, являющихся объектом конкурса</t>
  </si>
  <si>
    <t>Содержание придомовой территории (установка урн. лавок около подъездов многоквартирного дома)</t>
  </si>
  <si>
    <t>диспетчерское обслуживания;</t>
  </si>
  <si>
    <t>Смоленская область, г. Починок, ул. Терешковой, д.4</t>
  </si>
  <si>
    <t>Смоленская область, г. Починок, ул. Терешковой, д.6</t>
  </si>
  <si>
    <t>Смоленская область, г. Починок, пер. им. В. Терешковой, д.6</t>
  </si>
  <si>
    <t>-</t>
  </si>
  <si>
    <t>Смоленская область, г. Починок, ул. им. В. Терешковой, д.4</t>
  </si>
  <si>
    <r>
      <rPr>
        <b/>
        <sz val="11"/>
        <color theme="1"/>
        <rFont val="Times New Roman"/>
        <family val="1"/>
        <charset val="204"/>
      </rPr>
      <t>Приложение №4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к конкурсной документации по отбору управляющей организации по управлению многоквартирными домами г. Починка Смоленской области</t>
    </r>
  </si>
  <si>
    <t>Работы, выполняемые в целях надлежащего содержания систем внутридомового и фасадного газопровода в многоквартирном доме: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</si>
  <si>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</si>
  <si>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r>
      <rPr>
        <b/>
        <sz val="13"/>
        <rFont val="Times New Roman"/>
        <family val="1"/>
        <charset val="204"/>
      </rPr>
      <t xml:space="preserve">Примечание: </t>
    </r>
    <r>
      <rPr>
        <sz val="13"/>
        <rFont val="Times New Roman"/>
        <family val="1"/>
        <charset val="204"/>
      </rPr>
      <t>Перечень обязательных работ и услуг по содержанию и ремонту общего имущества собственников помещений в многоквартирных домах г. Починка Смоленской области, являющегося объектом конкурса разработан в соответствии с постановлением Правительства Российской Федерации от 03.04.2013г. №290 (в ред. постановления Правительства РФ от 15.12.2018г. №649)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  </r>
  </si>
  <si>
    <t>Глава муниципального образования "Починковский район"                              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</si>
</sst>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49" fontId="5" fillId="4" borderId="0" xfId="0" applyNumberFormat="1" applyFont="1" applyFill="1" applyAlignment="1">
      <alignment horizontal="justify" vertical="center" wrapText="1"/>
    </xf>
    <xf numFmtId="0" fontId="5" fillId="4" borderId="0" xfId="0" applyFont="1" applyFill="1" applyAlignment="1">
      <alignment horizontal="justify" vertical="center" wrapText="1"/>
    </xf>
    <xf numFmtId="49" fontId="5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9" xfId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9" xfId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16" xfId="1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164" fontId="3" fillId="0" borderId="14" xfId="1" applyFont="1" applyBorder="1" applyAlignment="1">
      <alignment vertical="center" wrapText="1"/>
    </xf>
    <xf numFmtId="164" fontId="3" fillId="0" borderId="16" xfId="1" applyFont="1" applyBorder="1" applyAlignment="1">
      <alignment vertical="center" wrapText="1"/>
    </xf>
    <xf numFmtId="164" fontId="2" fillId="2" borderId="3" xfId="0" applyNumberFormat="1" applyFont="1" applyFill="1" applyBorder="1"/>
    <xf numFmtId="164" fontId="2" fillId="2" borderId="9" xfId="0" applyNumberFormat="1" applyFont="1" applyFill="1" applyBorder="1"/>
    <xf numFmtId="164" fontId="3" fillId="0" borderId="14" xfId="1" applyFont="1" applyBorder="1" applyAlignment="1">
      <alignment vertical="center"/>
    </xf>
    <xf numFmtId="164" fontId="2" fillId="2" borderId="3" xfId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164" fontId="2" fillId="2" borderId="9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left" vertical="center" wrapText="1"/>
    </xf>
    <xf numFmtId="164" fontId="2" fillId="2" borderId="3" xfId="1" applyFont="1" applyFill="1" applyBorder="1" applyAlignment="1">
      <alignment vertical="center" wrapText="1"/>
    </xf>
    <xf numFmtId="164" fontId="7" fillId="3" borderId="27" xfId="1" applyFont="1" applyFill="1" applyBorder="1" applyAlignment="1">
      <alignment vertical="center" wrapText="1"/>
    </xf>
    <xf numFmtId="164" fontId="7" fillId="3" borderId="28" xfId="1" applyFont="1" applyFill="1" applyBorder="1" applyAlignment="1">
      <alignment vertical="center" wrapText="1"/>
    </xf>
    <xf numFmtId="164" fontId="7" fillId="3" borderId="18" xfId="1" applyFont="1" applyFill="1" applyBorder="1" applyAlignment="1">
      <alignment vertical="center" wrapText="1"/>
    </xf>
    <xf numFmtId="164" fontId="7" fillId="3" borderId="19" xfId="1" applyFont="1" applyFill="1" applyBorder="1" applyAlignment="1">
      <alignment horizontal="center" vertical="center" wrapText="1"/>
    </xf>
    <xf numFmtId="164" fontId="7" fillId="0" borderId="18" xfId="1" applyFont="1" applyBorder="1" applyAlignment="1">
      <alignment horizontal="center" vertical="center" wrapText="1"/>
    </xf>
    <xf numFmtId="164" fontId="7" fillId="0" borderId="19" xfId="1" applyFont="1" applyBorder="1" applyAlignment="1">
      <alignment horizontal="center" vertical="center" wrapText="1"/>
    </xf>
    <xf numFmtId="164" fontId="7" fillId="3" borderId="19" xfId="1" applyFont="1" applyFill="1" applyBorder="1" applyAlignment="1">
      <alignment vertical="center" wrapText="1"/>
    </xf>
    <xf numFmtId="164" fontId="7" fillId="0" borderId="27" xfId="1" applyFont="1" applyBorder="1" applyAlignment="1">
      <alignment horizontal="center" vertical="center" wrapText="1"/>
    </xf>
    <xf numFmtId="164" fontId="7" fillId="0" borderId="28" xfId="1" applyFont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7" fillId="3" borderId="28" xfId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7" fillId="3" borderId="18" xfId="1" applyFont="1" applyFill="1" applyBorder="1" applyAlignment="1">
      <alignment horizontal="right" vertical="center" wrapText="1"/>
    </xf>
    <xf numFmtId="164" fontId="2" fillId="3" borderId="3" xfId="1" applyFont="1" applyFill="1" applyBorder="1" applyAlignment="1">
      <alignment vertical="center" wrapText="1"/>
    </xf>
    <xf numFmtId="164" fontId="7" fillId="3" borderId="3" xfId="1" applyFont="1" applyFill="1" applyBorder="1" applyAlignment="1">
      <alignment vertical="center" wrapText="1"/>
    </xf>
    <xf numFmtId="164" fontId="2" fillId="2" borderId="32" xfId="1" applyFont="1" applyFill="1" applyBorder="1" applyAlignment="1">
      <alignment horizontal="center" vertical="center" wrapText="1"/>
    </xf>
    <xf numFmtId="164" fontId="7" fillId="2" borderId="31" xfId="1" applyFont="1" applyFill="1" applyBorder="1" applyAlignment="1">
      <alignment vertical="center" wrapText="1"/>
    </xf>
    <xf numFmtId="164" fontId="7" fillId="3" borderId="2" xfId="1" applyFont="1" applyFill="1" applyBorder="1" applyAlignment="1">
      <alignment vertical="center" wrapText="1"/>
    </xf>
    <xf numFmtId="164" fontId="7" fillId="2" borderId="32" xfId="1" applyFont="1" applyFill="1" applyBorder="1" applyAlignment="1">
      <alignment vertical="center" wrapText="1"/>
    </xf>
    <xf numFmtId="164" fontId="7" fillId="2" borderId="33" xfId="1" applyFont="1" applyFill="1" applyBorder="1" applyAlignment="1">
      <alignment vertical="center" wrapText="1"/>
    </xf>
    <xf numFmtId="164" fontId="2" fillId="2" borderId="3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7" fillId="0" borderId="18" xfId="1" applyFont="1" applyBorder="1" applyAlignment="1">
      <alignment horizontal="center" vertical="center" wrapText="1"/>
    </xf>
    <xf numFmtId="164" fontId="7" fillId="0" borderId="19" xfId="1" applyFont="1" applyBorder="1" applyAlignment="1">
      <alignment horizontal="center" vertical="center" wrapText="1"/>
    </xf>
    <xf numFmtId="164" fontId="7" fillId="0" borderId="27" xfId="1" applyFont="1" applyBorder="1" applyAlignment="1">
      <alignment horizontal="center" vertical="center" wrapText="1"/>
    </xf>
    <xf numFmtId="164" fontId="7" fillId="0" borderId="28" xfId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/>
    <xf numFmtId="164" fontId="7" fillId="0" borderId="18" xfId="1" applyFont="1" applyBorder="1" applyAlignment="1">
      <alignment horizontal="center" vertical="center" wrapText="1"/>
    </xf>
    <xf numFmtId="164" fontId="7" fillId="0" borderId="19" xfId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7" fillId="3" borderId="34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left" vertical="center" wrapText="1"/>
    </xf>
    <xf numFmtId="49" fontId="7" fillId="3" borderId="24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164" fontId="7" fillId="0" borderId="27" xfId="1" applyFont="1" applyBorder="1" applyAlignment="1">
      <alignment horizontal="center" vertical="center" wrapText="1"/>
    </xf>
    <xf numFmtId="164" fontId="7" fillId="0" borderId="29" xfId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left" vertical="center" wrapText="1"/>
    </xf>
    <xf numFmtId="164" fontId="7" fillId="0" borderId="30" xfId="1" applyFont="1" applyBorder="1" applyAlignment="1">
      <alignment horizontal="center" vertical="center" wrapText="1"/>
    </xf>
    <xf numFmtId="164" fontId="7" fillId="0" borderId="28" xfId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300"/>
  <sheetViews>
    <sheetView tabSelected="1" topLeftCell="A115" zoomScale="70" zoomScaleNormal="70" zoomScaleSheetLayoutView="85" workbookViewId="0">
      <selection activeCell="G6" sqref="G6"/>
    </sheetView>
  </sheetViews>
  <sheetFormatPr defaultRowHeight="15" x14ac:dyDescent="0.25"/>
  <cols>
    <col min="1" max="1" width="9.140625" style="3"/>
    <col min="2" max="2" width="56.7109375" style="3" customWidth="1"/>
    <col min="3" max="3" width="23" style="3" customWidth="1"/>
    <col min="4" max="4" width="15.5703125" style="3" customWidth="1"/>
    <col min="5" max="5" width="20.42578125" style="3" customWidth="1"/>
    <col min="6" max="6" width="16.42578125" style="3" customWidth="1"/>
    <col min="7" max="7" width="14.85546875" style="3" customWidth="1"/>
    <col min="8" max="8" width="15.140625" style="3" customWidth="1"/>
    <col min="9" max="9" width="19" style="3" customWidth="1"/>
    <col min="10" max="10" width="12.5703125" style="3" customWidth="1"/>
    <col min="11" max="11" width="2" style="3" hidden="1" customWidth="1"/>
    <col min="12" max="16384" width="9.140625" style="3"/>
  </cols>
  <sheetData>
    <row r="1" spans="1:11" ht="58.5" customHeight="1" x14ac:dyDescent="0.25">
      <c r="C1" s="119"/>
      <c r="D1" s="119"/>
      <c r="E1" s="119"/>
      <c r="H1" s="109" t="s">
        <v>93</v>
      </c>
      <c r="I1" s="109"/>
      <c r="J1" s="109"/>
      <c r="K1" s="109"/>
    </row>
    <row r="3" spans="1:11" ht="16.5" x14ac:dyDescent="0.25">
      <c r="A3" s="6"/>
      <c r="B3" s="6"/>
      <c r="C3" s="113"/>
      <c r="D3" s="113"/>
      <c r="E3" s="113"/>
      <c r="H3" s="110" t="s">
        <v>6</v>
      </c>
      <c r="I3" s="110"/>
      <c r="J3" s="110"/>
      <c r="K3" s="110"/>
    </row>
    <row r="4" spans="1:11" ht="34.5" customHeight="1" x14ac:dyDescent="0.25">
      <c r="A4" s="6"/>
      <c r="B4" s="6"/>
      <c r="C4" s="116"/>
      <c r="D4" s="116"/>
      <c r="E4" s="116"/>
      <c r="H4" s="109" t="s">
        <v>125</v>
      </c>
      <c r="I4" s="109"/>
      <c r="J4" s="109"/>
      <c r="K4" s="109"/>
    </row>
    <row r="5" spans="1:11" ht="14.25" customHeight="1" x14ac:dyDescent="0.25">
      <c r="A5" s="6"/>
      <c r="B5" s="6"/>
      <c r="C5" s="7"/>
      <c r="D5" s="7"/>
      <c r="E5" s="7"/>
    </row>
    <row r="6" spans="1:11" ht="16.5" x14ac:dyDescent="0.25">
      <c r="A6" s="6"/>
      <c r="B6" s="6"/>
      <c r="C6" s="21"/>
      <c r="D6" s="117"/>
      <c r="E6" s="117"/>
      <c r="H6" s="111"/>
      <c r="I6" s="111"/>
      <c r="J6" s="112" t="s">
        <v>95</v>
      </c>
      <c r="K6" s="112"/>
    </row>
    <row r="7" spans="1:11" ht="30" customHeight="1" x14ac:dyDescent="0.25">
      <c r="A7" s="6"/>
      <c r="B7" s="6"/>
      <c r="C7" s="118"/>
      <c r="D7" s="118"/>
      <c r="E7" s="8"/>
    </row>
    <row r="8" spans="1:11" ht="16.5" x14ac:dyDescent="0.25">
      <c r="A8" s="6"/>
      <c r="B8" s="6"/>
      <c r="C8" s="6"/>
      <c r="D8" s="6"/>
      <c r="E8" s="6"/>
    </row>
    <row r="9" spans="1:11" ht="16.5" customHeight="1" x14ac:dyDescent="0.25">
      <c r="A9" s="113" t="s">
        <v>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 ht="36.75" customHeight="1" x14ac:dyDescent="0.25">
      <c r="A10" s="113" t="s">
        <v>96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 ht="18.75" customHeight="1" thickBot="1" x14ac:dyDescent="0.3">
      <c r="A11" s="13"/>
      <c r="B11" s="13"/>
      <c r="C11" s="13"/>
      <c r="D11" s="13"/>
      <c r="E11" s="13"/>
    </row>
    <row r="12" spans="1:11" ht="18.75" customHeight="1" x14ac:dyDescent="0.25">
      <c r="A12" s="122" t="s">
        <v>0</v>
      </c>
      <c r="B12" s="124" t="s">
        <v>2</v>
      </c>
      <c r="C12" s="127" t="s">
        <v>3</v>
      </c>
      <c r="D12" s="120" t="s">
        <v>97</v>
      </c>
      <c r="E12" s="121"/>
      <c r="F12" s="122" t="s">
        <v>98</v>
      </c>
      <c r="G12" s="123"/>
      <c r="H12" s="122" t="s">
        <v>99</v>
      </c>
      <c r="I12" s="123"/>
    </row>
    <row r="13" spans="1:11" ht="51" customHeight="1" x14ac:dyDescent="0.25">
      <c r="A13" s="114"/>
      <c r="B13" s="125"/>
      <c r="C13" s="128"/>
      <c r="D13" s="114" t="s">
        <v>116</v>
      </c>
      <c r="E13" s="115"/>
      <c r="F13" s="114" t="s">
        <v>117</v>
      </c>
      <c r="G13" s="115"/>
      <c r="H13" s="114" t="s">
        <v>118</v>
      </c>
      <c r="I13" s="115"/>
    </row>
    <row r="14" spans="1:11" ht="57.75" thickBot="1" x14ac:dyDescent="0.3">
      <c r="A14" s="130"/>
      <c r="B14" s="126"/>
      <c r="C14" s="129"/>
      <c r="D14" s="25" t="s">
        <v>4</v>
      </c>
      <c r="E14" s="17" t="s">
        <v>51</v>
      </c>
      <c r="F14" s="25" t="s">
        <v>4</v>
      </c>
      <c r="G14" s="17" t="s">
        <v>51</v>
      </c>
      <c r="H14" s="80" t="s">
        <v>4</v>
      </c>
      <c r="I14" s="17" t="s">
        <v>51</v>
      </c>
    </row>
    <row r="15" spans="1:11" ht="15.75" thickBot="1" x14ac:dyDescent="0.3">
      <c r="A15" s="23">
        <v>1</v>
      </c>
      <c r="B15" s="24">
        <v>2</v>
      </c>
      <c r="C15" s="32">
        <v>3</v>
      </c>
      <c r="D15" s="23">
        <v>4</v>
      </c>
      <c r="E15" s="28">
        <v>5</v>
      </c>
      <c r="F15" s="23">
        <v>6</v>
      </c>
      <c r="G15" s="28">
        <v>7</v>
      </c>
      <c r="H15" s="79">
        <v>8</v>
      </c>
      <c r="I15" s="28">
        <v>9</v>
      </c>
    </row>
    <row r="16" spans="1:11" ht="54.75" customHeight="1" thickBot="1" x14ac:dyDescent="0.3">
      <c r="A16" s="93" t="s">
        <v>67</v>
      </c>
      <c r="B16" s="94"/>
      <c r="C16" s="95"/>
      <c r="D16" s="45">
        <f>E16*428.3*12</f>
        <v>46821.756000000008</v>
      </c>
      <c r="E16" s="18">
        <f>SUM(E17,E23,E27,E31,E38,E43,E52,E58,E65,E69,E72,E75)</f>
        <v>9.1100000000000012</v>
      </c>
      <c r="F16" s="45">
        <f>G16*540.3*12</f>
        <v>59065.595999999998</v>
      </c>
      <c r="G16" s="18">
        <f>SUM(G17,G23,G27,G31,G38,G43,G52,G58,G65,G69,G72,G75)</f>
        <v>9.1100000000000012</v>
      </c>
      <c r="H16" s="45">
        <f>I16*157.2*12</f>
        <v>22825.439999999995</v>
      </c>
      <c r="I16" s="18">
        <f>SUM(I17,I23,I27,I31,I38,I43,I52,I58,I65,I69,I72,I75)</f>
        <v>12.099999999999998</v>
      </c>
    </row>
    <row r="17" spans="1:9" ht="30" customHeight="1" thickBot="1" x14ac:dyDescent="0.3">
      <c r="A17" s="40">
        <v>1</v>
      </c>
      <c r="B17" s="131" t="s">
        <v>7</v>
      </c>
      <c r="C17" s="132"/>
      <c r="D17" s="61">
        <f>E17*428.3*12</f>
        <v>11821.079999999998</v>
      </c>
      <c r="E17" s="47">
        <v>2.2999999999999998</v>
      </c>
      <c r="F17" s="46">
        <f>G17*540.3*12</f>
        <v>14912.279999999999</v>
      </c>
      <c r="G17" s="47">
        <v>2.2999999999999998</v>
      </c>
      <c r="H17" s="46">
        <f>I17*157.2*12</f>
        <v>5093.28</v>
      </c>
      <c r="I17" s="47">
        <v>2.7</v>
      </c>
    </row>
    <row r="18" spans="1:9" ht="30" x14ac:dyDescent="0.25">
      <c r="A18" s="22">
        <v>1.1000000000000001</v>
      </c>
      <c r="B18" s="15" t="s">
        <v>9</v>
      </c>
      <c r="C18" s="42" t="s">
        <v>89</v>
      </c>
      <c r="D18" s="83"/>
      <c r="E18" s="84"/>
      <c r="F18" s="83"/>
      <c r="G18" s="84"/>
      <c r="H18" s="83"/>
      <c r="I18" s="84"/>
    </row>
    <row r="19" spans="1:9" ht="30" x14ac:dyDescent="0.25">
      <c r="A19" s="22">
        <v>1.2</v>
      </c>
      <c r="B19" s="15" t="s">
        <v>10</v>
      </c>
      <c r="C19" s="42" t="s">
        <v>89</v>
      </c>
      <c r="D19" s="83"/>
      <c r="E19" s="84"/>
      <c r="F19" s="83"/>
      <c r="G19" s="84"/>
      <c r="H19" s="83"/>
      <c r="I19" s="84"/>
    </row>
    <row r="20" spans="1:9" ht="75" x14ac:dyDescent="0.25">
      <c r="A20" s="22">
        <v>1.3</v>
      </c>
      <c r="B20" s="15" t="s">
        <v>8</v>
      </c>
      <c r="C20" s="42" t="s">
        <v>89</v>
      </c>
      <c r="D20" s="83"/>
      <c r="E20" s="84"/>
      <c r="F20" s="83"/>
      <c r="G20" s="84"/>
      <c r="H20" s="83"/>
      <c r="I20" s="84"/>
    </row>
    <row r="21" spans="1:9" ht="45" x14ac:dyDescent="0.25">
      <c r="A21" s="22">
        <v>1.4</v>
      </c>
      <c r="B21" s="15" t="s">
        <v>11</v>
      </c>
      <c r="C21" s="42" t="s">
        <v>89</v>
      </c>
      <c r="D21" s="83"/>
      <c r="E21" s="84"/>
      <c r="F21" s="83"/>
      <c r="G21" s="84"/>
      <c r="H21" s="83"/>
      <c r="I21" s="84"/>
    </row>
    <row r="22" spans="1:9" ht="30" x14ac:dyDescent="0.25">
      <c r="A22" s="22">
        <v>1.5</v>
      </c>
      <c r="B22" s="15" t="s">
        <v>17</v>
      </c>
      <c r="C22" s="42" t="s">
        <v>89</v>
      </c>
      <c r="D22" s="83"/>
      <c r="E22" s="84"/>
      <c r="F22" s="83"/>
      <c r="G22" s="84"/>
      <c r="H22" s="83"/>
      <c r="I22" s="84"/>
    </row>
    <row r="23" spans="1:9" x14ac:dyDescent="0.25">
      <c r="A23" s="14">
        <v>2</v>
      </c>
      <c r="B23" s="91" t="s">
        <v>100</v>
      </c>
      <c r="C23" s="106"/>
      <c r="D23" s="60" t="s">
        <v>119</v>
      </c>
      <c r="E23" s="48">
        <v>0</v>
      </c>
      <c r="F23" s="60" t="s">
        <v>119</v>
      </c>
      <c r="G23" s="48">
        <v>0</v>
      </c>
      <c r="H23" s="48">
        <v>0</v>
      </c>
      <c r="I23" s="49">
        <v>0</v>
      </c>
    </row>
    <row r="24" spans="1:9" ht="45" x14ac:dyDescent="0.25">
      <c r="A24" s="22">
        <v>2.1</v>
      </c>
      <c r="B24" s="15" t="s">
        <v>101</v>
      </c>
      <c r="C24" s="42" t="s">
        <v>89</v>
      </c>
      <c r="D24" s="50"/>
      <c r="E24" s="51"/>
      <c r="F24" s="50"/>
      <c r="G24" s="51"/>
      <c r="H24" s="75"/>
      <c r="I24" s="76"/>
    </row>
    <row r="25" spans="1:9" ht="75" x14ac:dyDescent="0.25">
      <c r="A25" s="22">
        <v>2.2000000000000002</v>
      </c>
      <c r="B25" s="15" t="s">
        <v>102</v>
      </c>
      <c r="C25" s="42" t="s">
        <v>89</v>
      </c>
      <c r="D25" s="50"/>
      <c r="E25" s="51"/>
      <c r="F25" s="50"/>
      <c r="G25" s="51"/>
      <c r="H25" s="75"/>
      <c r="I25" s="76"/>
    </row>
    <row r="26" spans="1:9" ht="45.75" thickBot="1" x14ac:dyDescent="0.3">
      <c r="A26" s="22">
        <v>2.2999999999999998</v>
      </c>
      <c r="B26" s="15" t="s">
        <v>103</v>
      </c>
      <c r="C26" s="42" t="s">
        <v>89</v>
      </c>
      <c r="D26" s="50"/>
      <c r="E26" s="51"/>
      <c r="F26" s="50"/>
      <c r="G26" s="51"/>
      <c r="H26" s="75"/>
      <c r="I26" s="76"/>
    </row>
    <row r="27" spans="1:9" ht="30" customHeight="1" thickBot="1" x14ac:dyDescent="0.3">
      <c r="A27" s="14">
        <v>3</v>
      </c>
      <c r="B27" s="99" t="s">
        <v>12</v>
      </c>
      <c r="C27" s="91"/>
      <c r="D27" s="62">
        <f>E27*428.3*12</f>
        <v>5139.6000000000004</v>
      </c>
      <c r="E27" s="52">
        <v>1</v>
      </c>
      <c r="F27" s="46">
        <f>G27*540.3*12</f>
        <v>6483.5999999999995</v>
      </c>
      <c r="G27" s="52">
        <v>1</v>
      </c>
      <c r="H27" s="48">
        <f>I27*157.2*12</f>
        <v>3018.24</v>
      </c>
      <c r="I27" s="52">
        <v>1.6</v>
      </c>
    </row>
    <row r="28" spans="1:9" ht="90" x14ac:dyDescent="0.25">
      <c r="A28" s="22">
        <v>3.1</v>
      </c>
      <c r="B28" s="15" t="s">
        <v>13</v>
      </c>
      <c r="C28" s="42" t="s">
        <v>89</v>
      </c>
      <c r="D28" s="101"/>
      <c r="E28" s="107"/>
      <c r="F28" s="101"/>
      <c r="G28" s="107"/>
      <c r="H28" s="101"/>
      <c r="I28" s="107"/>
    </row>
    <row r="29" spans="1:9" ht="75" x14ac:dyDescent="0.25">
      <c r="A29" s="22">
        <v>3.2</v>
      </c>
      <c r="B29" s="15" t="s">
        <v>104</v>
      </c>
      <c r="C29" s="42" t="s">
        <v>89</v>
      </c>
      <c r="D29" s="100"/>
      <c r="E29" s="108"/>
      <c r="F29" s="100"/>
      <c r="G29" s="108"/>
      <c r="H29" s="100"/>
      <c r="I29" s="108"/>
    </row>
    <row r="30" spans="1:9" ht="75.75" thickBot="1" x14ac:dyDescent="0.3">
      <c r="A30" s="22">
        <v>3.3</v>
      </c>
      <c r="B30" s="15" t="s">
        <v>105</v>
      </c>
      <c r="C30" s="42" t="s">
        <v>89</v>
      </c>
      <c r="D30" s="53"/>
      <c r="E30" s="54"/>
      <c r="F30" s="53"/>
      <c r="G30" s="54"/>
      <c r="H30" s="77"/>
      <c r="I30" s="78"/>
    </row>
    <row r="31" spans="1:9" ht="45" customHeight="1" thickBot="1" x14ac:dyDescent="0.3">
      <c r="A31" s="14">
        <v>4</v>
      </c>
      <c r="B31" s="99" t="s">
        <v>14</v>
      </c>
      <c r="C31" s="91"/>
      <c r="D31" s="62">
        <f>E31*428.3*12</f>
        <v>5139.6000000000004</v>
      </c>
      <c r="E31" s="52">
        <v>1</v>
      </c>
      <c r="F31" s="46">
        <f>G31*540.3*12</f>
        <v>6483.5999999999995</v>
      </c>
      <c r="G31" s="52">
        <v>1</v>
      </c>
      <c r="H31" s="48">
        <f>I31*157.2*12</f>
        <v>3018.24</v>
      </c>
      <c r="I31" s="52">
        <v>1.6</v>
      </c>
    </row>
    <row r="32" spans="1:9" ht="45" x14ac:dyDescent="0.25">
      <c r="A32" s="22">
        <v>4.0999999999999996</v>
      </c>
      <c r="B32" s="15" t="s">
        <v>15</v>
      </c>
      <c r="C32" s="42" t="s">
        <v>89</v>
      </c>
      <c r="D32" s="83"/>
      <c r="E32" s="84"/>
      <c r="F32" s="83"/>
      <c r="G32" s="84"/>
      <c r="H32" s="83"/>
      <c r="I32" s="84"/>
    </row>
    <row r="33" spans="1:9" ht="90" x14ac:dyDescent="0.25">
      <c r="A33" s="22">
        <v>4.2</v>
      </c>
      <c r="B33" s="15" t="s">
        <v>106</v>
      </c>
      <c r="C33" s="42" t="s">
        <v>89</v>
      </c>
      <c r="D33" s="83"/>
      <c r="E33" s="84"/>
      <c r="F33" s="83"/>
      <c r="G33" s="84"/>
      <c r="H33" s="83"/>
      <c r="I33" s="84"/>
    </row>
    <row r="34" spans="1:9" ht="105" x14ac:dyDescent="0.25">
      <c r="A34" s="22">
        <v>4.3</v>
      </c>
      <c r="B34" s="15" t="s">
        <v>107</v>
      </c>
      <c r="C34" s="42"/>
      <c r="D34" s="83"/>
      <c r="E34" s="84"/>
      <c r="F34" s="83"/>
      <c r="G34" s="84"/>
      <c r="H34" s="83"/>
      <c r="I34" s="84"/>
    </row>
    <row r="35" spans="1:9" ht="45" x14ac:dyDescent="0.25">
      <c r="A35" s="22">
        <v>4.4000000000000004</v>
      </c>
      <c r="B35" s="15" t="s">
        <v>108</v>
      </c>
      <c r="C35" s="42"/>
      <c r="D35" s="83"/>
      <c r="E35" s="84"/>
      <c r="F35" s="83"/>
      <c r="G35" s="84"/>
      <c r="H35" s="83"/>
      <c r="I35" s="84"/>
    </row>
    <row r="36" spans="1:9" ht="30" x14ac:dyDescent="0.25">
      <c r="A36" s="22">
        <v>4.5</v>
      </c>
      <c r="B36" s="15" t="s">
        <v>16</v>
      </c>
      <c r="C36" s="42" t="s">
        <v>89</v>
      </c>
      <c r="D36" s="83"/>
      <c r="E36" s="84"/>
      <c r="F36" s="83"/>
      <c r="G36" s="84"/>
      <c r="H36" s="83"/>
      <c r="I36" s="84"/>
    </row>
    <row r="37" spans="1:9" ht="30.75" thickBot="1" x14ac:dyDescent="0.3">
      <c r="A37" s="22">
        <v>4.5999999999999996</v>
      </c>
      <c r="B37" s="15" t="s">
        <v>17</v>
      </c>
      <c r="C37" s="42" t="s">
        <v>89</v>
      </c>
      <c r="D37" s="83"/>
      <c r="E37" s="84"/>
      <c r="F37" s="83"/>
      <c r="G37" s="84"/>
      <c r="H37" s="83"/>
      <c r="I37" s="84"/>
    </row>
    <row r="38" spans="1:9" ht="45" customHeight="1" thickBot="1" x14ac:dyDescent="0.3">
      <c r="A38" s="14">
        <v>5</v>
      </c>
      <c r="B38" s="99" t="s">
        <v>18</v>
      </c>
      <c r="C38" s="91"/>
      <c r="D38" s="62">
        <f>E38*428.3*12</f>
        <v>3340.7400000000007</v>
      </c>
      <c r="E38" s="52">
        <v>0.65</v>
      </c>
      <c r="F38" s="46">
        <f>G38*540.3*12</f>
        <v>4214.34</v>
      </c>
      <c r="G38" s="52">
        <v>0.65</v>
      </c>
      <c r="H38" s="48">
        <f>I38*157.2*12</f>
        <v>943.19999999999993</v>
      </c>
      <c r="I38" s="52">
        <v>0.5</v>
      </c>
    </row>
    <row r="39" spans="1:9" ht="60" x14ac:dyDescent="0.25">
      <c r="A39" s="22">
        <v>5.0999999999999996</v>
      </c>
      <c r="B39" s="15" t="s">
        <v>19</v>
      </c>
      <c r="C39" s="42" t="s">
        <v>89</v>
      </c>
      <c r="D39" s="83"/>
      <c r="E39" s="84"/>
      <c r="F39" s="83"/>
      <c r="G39" s="84"/>
      <c r="H39" s="83"/>
      <c r="I39" s="84"/>
    </row>
    <row r="40" spans="1:9" ht="75" x14ac:dyDescent="0.25">
      <c r="A40" s="22">
        <v>5.2</v>
      </c>
      <c r="B40" s="15" t="s">
        <v>109</v>
      </c>
      <c r="C40" s="42"/>
      <c r="D40" s="83"/>
      <c r="E40" s="84"/>
      <c r="F40" s="83"/>
      <c r="G40" s="84"/>
      <c r="H40" s="83"/>
      <c r="I40" s="84"/>
    </row>
    <row r="41" spans="1:9" ht="75" x14ac:dyDescent="0.25">
      <c r="A41" s="22">
        <v>5.3</v>
      </c>
      <c r="B41" s="15" t="s">
        <v>110</v>
      </c>
      <c r="C41" s="42" t="s">
        <v>89</v>
      </c>
      <c r="D41" s="83"/>
      <c r="E41" s="84"/>
      <c r="F41" s="83"/>
      <c r="G41" s="84"/>
      <c r="H41" s="83"/>
      <c r="I41" s="84"/>
    </row>
    <row r="42" spans="1:9" ht="30.75" thickBot="1" x14ac:dyDescent="0.3">
      <c r="A42" s="22">
        <v>5.4</v>
      </c>
      <c r="B42" s="15" t="s">
        <v>17</v>
      </c>
      <c r="C42" s="42" t="s">
        <v>89</v>
      </c>
      <c r="D42" s="83"/>
      <c r="E42" s="84"/>
      <c r="F42" s="83"/>
      <c r="G42" s="84"/>
      <c r="H42" s="83"/>
      <c r="I42" s="84"/>
    </row>
    <row r="43" spans="1:9" ht="30" customHeight="1" thickBot="1" x14ac:dyDescent="0.3">
      <c r="A43" s="14">
        <v>6</v>
      </c>
      <c r="B43" s="99" t="s">
        <v>31</v>
      </c>
      <c r="C43" s="91"/>
      <c r="D43" s="62">
        <f>E43*428.3*12</f>
        <v>2107.2359999999999</v>
      </c>
      <c r="E43" s="52">
        <v>0.41</v>
      </c>
      <c r="F43" s="46">
        <f>G43*540.3*12</f>
        <v>2658.2759999999998</v>
      </c>
      <c r="G43" s="52">
        <v>0.41</v>
      </c>
      <c r="H43" s="48">
        <f>I43*157.2*12</f>
        <v>943.19999999999993</v>
      </c>
      <c r="I43" s="52">
        <v>0.5</v>
      </c>
    </row>
    <row r="44" spans="1:9" ht="30" x14ac:dyDescent="0.25">
      <c r="A44" s="22">
        <v>6.1</v>
      </c>
      <c r="B44" s="15" t="s">
        <v>20</v>
      </c>
      <c r="C44" s="42" t="s">
        <v>89</v>
      </c>
      <c r="D44" s="83"/>
      <c r="E44" s="84"/>
      <c r="F44" s="83"/>
      <c r="G44" s="84"/>
      <c r="H44" s="83"/>
      <c r="I44" s="84"/>
    </row>
    <row r="45" spans="1:9" ht="120" x14ac:dyDescent="0.25">
      <c r="A45" s="22">
        <v>6.2</v>
      </c>
      <c r="B45" s="15" t="s">
        <v>21</v>
      </c>
      <c r="C45" s="42" t="s">
        <v>89</v>
      </c>
      <c r="D45" s="83"/>
      <c r="E45" s="84"/>
      <c r="F45" s="83"/>
      <c r="G45" s="84"/>
      <c r="H45" s="83"/>
      <c r="I45" s="84"/>
    </row>
    <row r="46" spans="1:9" ht="60" x14ac:dyDescent="0.25">
      <c r="A46" s="22">
        <v>6.3</v>
      </c>
      <c r="B46" s="15" t="s">
        <v>22</v>
      </c>
      <c r="C46" s="42" t="s">
        <v>89</v>
      </c>
      <c r="D46" s="83"/>
      <c r="E46" s="84"/>
      <c r="F46" s="83"/>
      <c r="G46" s="84"/>
      <c r="H46" s="83"/>
      <c r="I46" s="84"/>
    </row>
    <row r="47" spans="1:9" ht="45" x14ac:dyDescent="0.25">
      <c r="A47" s="22">
        <v>6.4</v>
      </c>
      <c r="B47" s="15" t="s">
        <v>23</v>
      </c>
      <c r="C47" s="42" t="s">
        <v>89</v>
      </c>
      <c r="D47" s="83"/>
      <c r="E47" s="84"/>
      <c r="F47" s="83"/>
      <c r="G47" s="84"/>
      <c r="H47" s="83"/>
      <c r="I47" s="84"/>
    </row>
    <row r="48" spans="1:9" ht="30" x14ac:dyDescent="0.25">
      <c r="A48" s="22">
        <v>6.5</v>
      </c>
      <c r="B48" s="15" t="s">
        <v>24</v>
      </c>
      <c r="C48" s="42" t="s">
        <v>89</v>
      </c>
      <c r="D48" s="83"/>
      <c r="E48" s="84"/>
      <c r="F48" s="83"/>
      <c r="G48" s="84"/>
      <c r="H48" s="83"/>
      <c r="I48" s="84"/>
    </row>
    <row r="49" spans="1:9" ht="60" x14ac:dyDescent="0.25">
      <c r="A49" s="22">
        <v>6.6</v>
      </c>
      <c r="B49" s="15" t="s">
        <v>25</v>
      </c>
      <c r="C49" s="42" t="s">
        <v>89</v>
      </c>
      <c r="D49" s="83"/>
      <c r="E49" s="84"/>
      <c r="F49" s="83"/>
      <c r="G49" s="84"/>
      <c r="H49" s="83"/>
      <c r="I49" s="84"/>
    </row>
    <row r="50" spans="1:9" ht="60" x14ac:dyDescent="0.25">
      <c r="A50" s="22">
        <v>6.7</v>
      </c>
      <c r="B50" s="15" t="s">
        <v>26</v>
      </c>
      <c r="C50" s="42" t="s">
        <v>89</v>
      </c>
      <c r="D50" s="83"/>
      <c r="E50" s="84"/>
      <c r="F50" s="83"/>
      <c r="G50" s="84"/>
      <c r="H50" s="83"/>
      <c r="I50" s="84"/>
    </row>
    <row r="51" spans="1:9" ht="45" x14ac:dyDescent="0.25">
      <c r="A51" s="22">
        <v>6.8</v>
      </c>
      <c r="B51" s="15" t="s">
        <v>27</v>
      </c>
      <c r="C51" s="42" t="s">
        <v>89</v>
      </c>
      <c r="D51" s="101"/>
      <c r="E51" s="84"/>
      <c r="F51" s="83"/>
      <c r="G51" s="84"/>
      <c r="H51" s="83"/>
      <c r="I51" s="84"/>
    </row>
    <row r="52" spans="1:9" ht="30" customHeight="1" x14ac:dyDescent="0.25">
      <c r="A52" s="14">
        <v>7</v>
      </c>
      <c r="B52" s="99" t="s">
        <v>28</v>
      </c>
      <c r="C52" s="91"/>
      <c r="D52" s="65">
        <f>E52*428.3*12</f>
        <v>2055.84</v>
      </c>
      <c r="E52" s="52">
        <v>0.4</v>
      </c>
      <c r="F52" s="46">
        <f>G52*540.3*12</f>
        <v>2593.44</v>
      </c>
      <c r="G52" s="52">
        <v>0.4</v>
      </c>
      <c r="H52" s="48">
        <f>I52*157.2*12</f>
        <v>943.19999999999993</v>
      </c>
      <c r="I52" s="52">
        <v>0.5</v>
      </c>
    </row>
    <row r="53" spans="1:9" ht="45" x14ac:dyDescent="0.25">
      <c r="A53" s="22">
        <v>7.1</v>
      </c>
      <c r="B53" s="15" t="s">
        <v>29</v>
      </c>
      <c r="C53" s="42" t="s">
        <v>89</v>
      </c>
      <c r="D53" s="100"/>
      <c r="E53" s="84"/>
      <c r="F53" s="83"/>
      <c r="G53" s="84"/>
      <c r="H53" s="83"/>
      <c r="I53" s="84"/>
    </row>
    <row r="54" spans="1:9" ht="60" x14ac:dyDescent="0.25">
      <c r="A54" s="22">
        <v>7.2</v>
      </c>
      <c r="B54" s="15" t="s">
        <v>30</v>
      </c>
      <c r="C54" s="42" t="s">
        <v>89</v>
      </c>
      <c r="D54" s="83"/>
      <c r="E54" s="84"/>
      <c r="F54" s="83"/>
      <c r="G54" s="84"/>
      <c r="H54" s="83"/>
      <c r="I54" s="84"/>
    </row>
    <row r="55" spans="1:9" ht="60" x14ac:dyDescent="0.25">
      <c r="A55" s="22">
        <v>7.3</v>
      </c>
      <c r="B55" s="15" t="s">
        <v>32</v>
      </c>
      <c r="C55" s="42" t="s">
        <v>89</v>
      </c>
      <c r="D55" s="83"/>
      <c r="E55" s="84"/>
      <c r="F55" s="83"/>
      <c r="G55" s="84"/>
      <c r="H55" s="83"/>
      <c r="I55" s="84"/>
    </row>
    <row r="56" spans="1:9" ht="30" x14ac:dyDescent="0.25">
      <c r="A56" s="22">
        <v>7.4</v>
      </c>
      <c r="B56" s="15" t="s">
        <v>33</v>
      </c>
      <c r="C56" s="42" t="s">
        <v>89</v>
      </c>
      <c r="D56" s="83"/>
      <c r="E56" s="84"/>
      <c r="F56" s="83"/>
      <c r="G56" s="84"/>
      <c r="H56" s="83"/>
      <c r="I56" s="84"/>
    </row>
    <row r="57" spans="1:9" ht="45" x14ac:dyDescent="0.25">
      <c r="A57" s="22">
        <v>7.5</v>
      </c>
      <c r="B57" s="15" t="s">
        <v>34</v>
      </c>
      <c r="C57" s="42" t="s">
        <v>89</v>
      </c>
      <c r="D57" s="101"/>
      <c r="E57" s="84"/>
      <c r="F57" s="83"/>
      <c r="G57" s="84"/>
      <c r="H57" s="83"/>
      <c r="I57" s="84"/>
    </row>
    <row r="58" spans="1:9" ht="30" customHeight="1" x14ac:dyDescent="0.25">
      <c r="A58" s="14">
        <v>8</v>
      </c>
      <c r="B58" s="99" t="s">
        <v>35</v>
      </c>
      <c r="C58" s="91"/>
      <c r="D58" s="65">
        <f>E58*428.3*12</f>
        <v>3854.7000000000003</v>
      </c>
      <c r="E58" s="52">
        <v>0.75</v>
      </c>
      <c r="F58" s="46">
        <f>G58*540.3*12</f>
        <v>4862.7</v>
      </c>
      <c r="G58" s="52">
        <v>0.75</v>
      </c>
      <c r="H58" s="48">
        <f>I58*157.2*12</f>
        <v>2263.6799999999998</v>
      </c>
      <c r="I58" s="52">
        <v>1.2</v>
      </c>
    </row>
    <row r="59" spans="1:9" ht="60" x14ac:dyDescent="0.25">
      <c r="A59" s="22">
        <v>8.1</v>
      </c>
      <c r="B59" s="15" t="s">
        <v>123</v>
      </c>
      <c r="C59" s="42" t="s">
        <v>89</v>
      </c>
      <c r="D59" s="100"/>
      <c r="E59" s="84"/>
      <c r="F59" s="83"/>
      <c r="G59" s="84"/>
      <c r="H59" s="83"/>
      <c r="I59" s="84"/>
    </row>
    <row r="60" spans="1:9" ht="30" x14ac:dyDescent="0.25">
      <c r="A60" s="22">
        <v>8.1999999999999993</v>
      </c>
      <c r="B60" s="15" t="s">
        <v>36</v>
      </c>
      <c r="C60" s="42" t="s">
        <v>89</v>
      </c>
      <c r="D60" s="83"/>
      <c r="E60" s="84"/>
      <c r="F60" s="83"/>
      <c r="G60" s="84"/>
      <c r="H60" s="83"/>
      <c r="I60" s="84"/>
    </row>
    <row r="61" spans="1:9" ht="45" x14ac:dyDescent="0.25">
      <c r="A61" s="22">
        <v>8.3000000000000007</v>
      </c>
      <c r="B61" s="15" t="s">
        <v>37</v>
      </c>
      <c r="C61" s="42" t="s">
        <v>89</v>
      </c>
      <c r="D61" s="83"/>
      <c r="E61" s="84"/>
      <c r="F61" s="83"/>
      <c r="G61" s="84"/>
      <c r="H61" s="83"/>
      <c r="I61" s="84"/>
    </row>
    <row r="62" spans="1:9" ht="45" x14ac:dyDescent="0.25">
      <c r="A62" s="22">
        <v>8.4</v>
      </c>
      <c r="B62" s="15" t="s">
        <v>38</v>
      </c>
      <c r="C62" s="42" t="s">
        <v>89</v>
      </c>
      <c r="D62" s="83"/>
      <c r="E62" s="84"/>
      <c r="F62" s="83"/>
      <c r="G62" s="84"/>
      <c r="H62" s="83"/>
      <c r="I62" s="84"/>
    </row>
    <row r="63" spans="1:9" ht="60" x14ac:dyDescent="0.25">
      <c r="A63" s="22">
        <v>8.5</v>
      </c>
      <c r="B63" s="15" t="s">
        <v>39</v>
      </c>
      <c r="C63" s="42" t="s">
        <v>89</v>
      </c>
      <c r="D63" s="83"/>
      <c r="E63" s="84"/>
      <c r="F63" s="83"/>
      <c r="G63" s="84"/>
      <c r="H63" s="83"/>
      <c r="I63" s="84"/>
    </row>
    <row r="64" spans="1:9" ht="30" x14ac:dyDescent="0.25">
      <c r="A64" s="22">
        <v>8.6</v>
      </c>
      <c r="B64" s="15" t="s">
        <v>33</v>
      </c>
      <c r="C64" s="42" t="s">
        <v>89</v>
      </c>
      <c r="D64" s="101"/>
      <c r="E64" s="84"/>
      <c r="F64" s="83"/>
      <c r="G64" s="84"/>
      <c r="H64" s="83"/>
      <c r="I64" s="84"/>
    </row>
    <row r="65" spans="1:9" ht="30" customHeight="1" x14ac:dyDescent="0.25">
      <c r="A65" s="14">
        <v>9</v>
      </c>
      <c r="B65" s="99" t="s">
        <v>40</v>
      </c>
      <c r="C65" s="91"/>
      <c r="D65" s="65">
        <f>E65*428.3*12</f>
        <v>2055.84</v>
      </c>
      <c r="E65" s="52">
        <v>0.4</v>
      </c>
      <c r="F65" s="46">
        <f>G65*540.3*12</f>
        <v>2593.44</v>
      </c>
      <c r="G65" s="52">
        <v>0.4</v>
      </c>
      <c r="H65" s="48">
        <f>I65*157.2*12</f>
        <v>1131.8399999999999</v>
      </c>
      <c r="I65" s="52">
        <v>0.6</v>
      </c>
    </row>
    <row r="66" spans="1:9" ht="90" x14ac:dyDescent="0.25">
      <c r="A66" s="22">
        <v>9.1</v>
      </c>
      <c r="B66" s="15" t="s">
        <v>41</v>
      </c>
      <c r="C66" s="42" t="s">
        <v>89</v>
      </c>
      <c r="D66" s="100"/>
      <c r="E66" s="84"/>
      <c r="F66" s="83"/>
      <c r="G66" s="84"/>
      <c r="H66" s="83"/>
      <c r="I66" s="84"/>
    </row>
    <row r="67" spans="1:9" ht="30" x14ac:dyDescent="0.25">
      <c r="A67" s="22">
        <v>9.1999999999999993</v>
      </c>
      <c r="B67" s="15" t="s">
        <v>42</v>
      </c>
      <c r="C67" s="42" t="s">
        <v>89</v>
      </c>
      <c r="D67" s="83"/>
      <c r="E67" s="84"/>
      <c r="F67" s="83"/>
      <c r="G67" s="84"/>
      <c r="H67" s="83"/>
      <c r="I67" s="84"/>
    </row>
    <row r="68" spans="1:9" ht="30" x14ac:dyDescent="0.25">
      <c r="A68" s="22">
        <v>9.3000000000000007</v>
      </c>
      <c r="B68" s="15" t="s">
        <v>33</v>
      </c>
      <c r="C68" s="42" t="s">
        <v>89</v>
      </c>
      <c r="D68" s="101"/>
      <c r="E68" s="84"/>
      <c r="F68" s="83"/>
      <c r="G68" s="84"/>
      <c r="H68" s="83"/>
      <c r="I68" s="84"/>
    </row>
    <row r="69" spans="1:9" ht="45" customHeight="1" x14ac:dyDescent="0.25">
      <c r="A69" s="14">
        <v>10</v>
      </c>
      <c r="B69" s="99" t="s">
        <v>43</v>
      </c>
      <c r="C69" s="91"/>
      <c r="D69" s="65">
        <f>E69*428.3*12</f>
        <v>4111.68</v>
      </c>
      <c r="E69" s="52">
        <v>0.8</v>
      </c>
      <c r="F69" s="46">
        <f>G69*540.3*12</f>
        <v>5186.88</v>
      </c>
      <c r="G69" s="52">
        <v>0.8</v>
      </c>
      <c r="H69" s="48">
        <f>I69*157.2*12</f>
        <v>1320.48</v>
      </c>
      <c r="I69" s="52">
        <v>0.7</v>
      </c>
    </row>
    <row r="70" spans="1:9" ht="30" x14ac:dyDescent="0.25">
      <c r="A70" s="22">
        <v>10.1</v>
      </c>
      <c r="B70" s="15" t="s">
        <v>44</v>
      </c>
      <c r="C70" s="42" t="s">
        <v>89</v>
      </c>
      <c r="D70" s="100"/>
      <c r="E70" s="84"/>
      <c r="F70" s="83"/>
      <c r="G70" s="84"/>
      <c r="H70" s="83"/>
      <c r="I70" s="84"/>
    </row>
    <row r="71" spans="1:9" ht="60" x14ac:dyDescent="0.25">
      <c r="A71" s="22">
        <v>10.199999999999999</v>
      </c>
      <c r="B71" s="15" t="s">
        <v>45</v>
      </c>
      <c r="C71" s="42" t="s">
        <v>89</v>
      </c>
      <c r="D71" s="101"/>
      <c r="E71" s="84"/>
      <c r="F71" s="83"/>
      <c r="G71" s="84"/>
      <c r="H71" s="83"/>
      <c r="I71" s="84"/>
    </row>
    <row r="72" spans="1:9" ht="45" customHeight="1" x14ac:dyDescent="0.25">
      <c r="A72" s="14">
        <v>11</v>
      </c>
      <c r="B72" s="99" t="s">
        <v>46</v>
      </c>
      <c r="C72" s="91"/>
      <c r="D72" s="65">
        <f>E72*428.3*12</f>
        <v>4111.68</v>
      </c>
      <c r="E72" s="52">
        <v>0.8</v>
      </c>
      <c r="F72" s="46">
        <f>G72*540.3*12</f>
        <v>5186.88</v>
      </c>
      <c r="G72" s="52">
        <v>0.8</v>
      </c>
      <c r="H72" s="48">
        <f>I72*157.2*12</f>
        <v>1131.8399999999999</v>
      </c>
      <c r="I72" s="52">
        <v>0.6</v>
      </c>
    </row>
    <row r="73" spans="1:9" ht="45" x14ac:dyDescent="0.25">
      <c r="A73" s="22">
        <v>11.1</v>
      </c>
      <c r="B73" s="15" t="s">
        <v>47</v>
      </c>
      <c r="C73" s="42" t="s">
        <v>89</v>
      </c>
      <c r="D73" s="100"/>
      <c r="E73" s="84"/>
      <c r="F73" s="83"/>
      <c r="G73" s="84"/>
      <c r="H73" s="83"/>
      <c r="I73" s="84"/>
    </row>
    <row r="74" spans="1:9" ht="30" x14ac:dyDescent="0.25">
      <c r="A74" s="22">
        <v>11.2</v>
      </c>
      <c r="B74" s="15" t="s">
        <v>33</v>
      </c>
      <c r="C74" s="42" t="s">
        <v>89</v>
      </c>
      <c r="D74" s="101"/>
      <c r="E74" s="84"/>
      <c r="F74" s="83"/>
      <c r="G74" s="84"/>
      <c r="H74" s="83"/>
      <c r="I74" s="84"/>
    </row>
    <row r="75" spans="1:9" ht="60" customHeight="1" x14ac:dyDescent="0.25">
      <c r="A75" s="14">
        <v>12</v>
      </c>
      <c r="B75" s="99" t="s">
        <v>48</v>
      </c>
      <c r="C75" s="91"/>
      <c r="D75" s="65">
        <f>E75*428.3*12</f>
        <v>3083.76</v>
      </c>
      <c r="E75" s="52">
        <v>0.6</v>
      </c>
      <c r="F75" s="46">
        <f>G75*540.3*12</f>
        <v>3890.1599999999994</v>
      </c>
      <c r="G75" s="52">
        <v>0.6</v>
      </c>
      <c r="H75" s="48">
        <f>I75*157.2*12</f>
        <v>3018.24</v>
      </c>
      <c r="I75" s="52">
        <v>1.6</v>
      </c>
    </row>
    <row r="76" spans="1:9" ht="75" x14ac:dyDescent="0.25">
      <c r="A76" s="22">
        <v>12.1</v>
      </c>
      <c r="B76" s="15" t="s">
        <v>49</v>
      </c>
      <c r="C76" s="42" t="s">
        <v>89</v>
      </c>
      <c r="D76" s="100"/>
      <c r="E76" s="84"/>
      <c r="F76" s="83"/>
      <c r="G76" s="84"/>
      <c r="H76" s="83"/>
      <c r="I76" s="84"/>
    </row>
    <row r="77" spans="1:9" ht="60.75" thickBot="1" x14ac:dyDescent="0.3">
      <c r="A77" s="19">
        <v>12.2</v>
      </c>
      <c r="B77" s="20" t="s">
        <v>50</v>
      </c>
      <c r="C77" s="43" t="s">
        <v>89</v>
      </c>
      <c r="D77" s="101"/>
      <c r="E77" s="107"/>
      <c r="F77" s="101"/>
      <c r="G77" s="107"/>
      <c r="H77" s="101"/>
      <c r="I77" s="107"/>
    </row>
    <row r="78" spans="1:9" ht="53.25" customHeight="1" thickBot="1" x14ac:dyDescent="0.3">
      <c r="A78" s="93" t="s">
        <v>68</v>
      </c>
      <c r="B78" s="94"/>
      <c r="C78" s="95"/>
      <c r="D78" s="67">
        <f>E78*428.3*12</f>
        <v>28319.196</v>
      </c>
      <c r="E78" s="68">
        <f>SUM(E79,E87,E92)</f>
        <v>5.51</v>
      </c>
      <c r="F78" s="64">
        <f>G78*540.3*12</f>
        <v>35724.635999999991</v>
      </c>
      <c r="G78" s="63">
        <f>SUM(G79,G87,G92)</f>
        <v>5.51</v>
      </c>
      <c r="H78" s="55">
        <f>I78*157.2*12</f>
        <v>6602.4</v>
      </c>
      <c r="I78" s="41">
        <f>SUM(I79,I87,I92)</f>
        <v>3.5</v>
      </c>
    </row>
    <row r="79" spans="1:9" ht="45" customHeight="1" thickBot="1" x14ac:dyDescent="0.3">
      <c r="A79" s="40">
        <v>1</v>
      </c>
      <c r="B79" s="96" t="s">
        <v>111</v>
      </c>
      <c r="C79" s="97"/>
      <c r="D79" s="62">
        <f>E79*428.3*12</f>
        <v>12643.415999999999</v>
      </c>
      <c r="E79" s="56">
        <v>2.46</v>
      </c>
      <c r="F79" s="46">
        <f>G79*540.3*12</f>
        <v>15949.655999999999</v>
      </c>
      <c r="G79" s="56">
        <v>2.46</v>
      </c>
      <c r="H79" s="46">
        <f>I79*157.2*12</f>
        <v>2452.3199999999997</v>
      </c>
      <c r="I79" s="56">
        <v>1.3</v>
      </c>
    </row>
    <row r="80" spans="1:9" ht="90" x14ac:dyDescent="0.25">
      <c r="A80" s="22">
        <v>1.1000000000000001</v>
      </c>
      <c r="B80" s="15" t="s">
        <v>52</v>
      </c>
      <c r="C80" s="42" t="s">
        <v>89</v>
      </c>
      <c r="D80" s="87"/>
      <c r="E80" s="102"/>
      <c r="F80" s="87"/>
      <c r="G80" s="102"/>
      <c r="H80" s="87"/>
      <c r="I80" s="102"/>
    </row>
    <row r="81" spans="1:9" ht="30" x14ac:dyDescent="0.25">
      <c r="A81" s="22">
        <v>1.2</v>
      </c>
      <c r="B81" s="15" t="s">
        <v>53</v>
      </c>
      <c r="C81" s="42" t="s">
        <v>89</v>
      </c>
      <c r="D81" s="105"/>
      <c r="E81" s="103"/>
      <c r="F81" s="105"/>
      <c r="G81" s="103"/>
      <c r="H81" s="105"/>
      <c r="I81" s="103"/>
    </row>
    <row r="82" spans="1:9" ht="60" x14ac:dyDescent="0.25">
      <c r="A82" s="22">
        <v>1.3</v>
      </c>
      <c r="B82" s="15" t="s">
        <v>54</v>
      </c>
      <c r="C82" s="42" t="s">
        <v>89</v>
      </c>
      <c r="D82" s="105"/>
      <c r="E82" s="103"/>
      <c r="F82" s="105"/>
      <c r="G82" s="103"/>
      <c r="H82" s="105"/>
      <c r="I82" s="103"/>
    </row>
    <row r="83" spans="1:9" ht="45" x14ac:dyDescent="0.25">
      <c r="A83" s="22">
        <v>1.4</v>
      </c>
      <c r="B83" s="15" t="s">
        <v>55</v>
      </c>
      <c r="C83" s="42" t="s">
        <v>89</v>
      </c>
      <c r="D83" s="105"/>
      <c r="E83" s="103"/>
      <c r="F83" s="105"/>
      <c r="G83" s="103"/>
      <c r="H83" s="105"/>
      <c r="I83" s="103"/>
    </row>
    <row r="84" spans="1:9" ht="45" x14ac:dyDescent="0.25">
      <c r="A84" s="22">
        <v>1.5</v>
      </c>
      <c r="B84" s="15" t="s">
        <v>90</v>
      </c>
      <c r="C84" s="42" t="s">
        <v>89</v>
      </c>
      <c r="D84" s="105"/>
      <c r="E84" s="103"/>
      <c r="F84" s="105"/>
      <c r="G84" s="103"/>
      <c r="H84" s="105"/>
      <c r="I84" s="103"/>
    </row>
    <row r="85" spans="1:9" ht="30" x14ac:dyDescent="0.25">
      <c r="A85" s="22">
        <v>1.6</v>
      </c>
      <c r="B85" s="15" t="s">
        <v>56</v>
      </c>
      <c r="C85" s="42" t="s">
        <v>89</v>
      </c>
      <c r="D85" s="105"/>
      <c r="E85" s="103"/>
      <c r="F85" s="105"/>
      <c r="G85" s="103"/>
      <c r="H85" s="105"/>
      <c r="I85" s="103"/>
    </row>
    <row r="86" spans="1:9" ht="28.5" customHeight="1" x14ac:dyDescent="0.25">
      <c r="A86" s="22">
        <v>1.7</v>
      </c>
      <c r="B86" s="26" t="s">
        <v>112</v>
      </c>
      <c r="C86" s="42" t="s">
        <v>89</v>
      </c>
      <c r="D86" s="105"/>
      <c r="E86" s="104"/>
      <c r="F86" s="85"/>
      <c r="G86" s="104"/>
      <c r="H86" s="85"/>
      <c r="I86" s="104"/>
    </row>
    <row r="87" spans="1:9" ht="31.5" customHeight="1" x14ac:dyDescent="0.25">
      <c r="A87" s="14">
        <v>2</v>
      </c>
      <c r="B87" s="99" t="s">
        <v>57</v>
      </c>
      <c r="C87" s="91"/>
      <c r="D87" s="65">
        <f>E87*428.3*12</f>
        <v>5396.58</v>
      </c>
      <c r="E87" s="49">
        <v>1.05</v>
      </c>
      <c r="F87" s="46">
        <f>G87*540.3*12</f>
        <v>6807.7799999999988</v>
      </c>
      <c r="G87" s="49">
        <v>1.05</v>
      </c>
      <c r="H87" s="48">
        <f>I87*157.2*12</f>
        <v>1886.3999999999999</v>
      </c>
      <c r="I87" s="49">
        <v>1</v>
      </c>
    </row>
    <row r="88" spans="1:9" ht="60" x14ac:dyDescent="0.25">
      <c r="A88" s="22">
        <v>2.1</v>
      </c>
      <c r="B88" s="15" t="s">
        <v>58</v>
      </c>
      <c r="C88" s="42" t="s">
        <v>89</v>
      </c>
      <c r="D88" s="85"/>
      <c r="E88" s="88"/>
      <c r="F88" s="86"/>
      <c r="G88" s="88"/>
      <c r="H88" s="86"/>
      <c r="I88" s="88"/>
    </row>
    <row r="89" spans="1:9" ht="30" x14ac:dyDescent="0.25">
      <c r="A89" s="22">
        <v>2.2000000000000002</v>
      </c>
      <c r="B89" s="15" t="s">
        <v>59</v>
      </c>
      <c r="C89" s="42" t="s">
        <v>89</v>
      </c>
      <c r="D89" s="86"/>
      <c r="E89" s="88"/>
      <c r="F89" s="86"/>
      <c r="G89" s="88"/>
      <c r="H89" s="86"/>
      <c r="I89" s="88"/>
    </row>
    <row r="90" spans="1:9" ht="90" x14ac:dyDescent="0.25">
      <c r="A90" s="22">
        <v>2.2999999999999998</v>
      </c>
      <c r="B90" s="15" t="s">
        <v>60</v>
      </c>
      <c r="C90" s="42" t="s">
        <v>89</v>
      </c>
      <c r="D90" s="86"/>
      <c r="E90" s="88"/>
      <c r="F90" s="86"/>
      <c r="G90" s="88"/>
      <c r="H90" s="86"/>
      <c r="I90" s="88"/>
    </row>
    <row r="91" spans="1:9" ht="30" x14ac:dyDescent="0.25">
      <c r="A91" s="22">
        <v>2.4</v>
      </c>
      <c r="B91" s="15" t="s">
        <v>61</v>
      </c>
      <c r="C91" s="42" t="s">
        <v>89</v>
      </c>
      <c r="D91" s="87"/>
      <c r="E91" s="88"/>
      <c r="F91" s="86"/>
      <c r="G91" s="88"/>
      <c r="H91" s="86"/>
      <c r="I91" s="88"/>
    </row>
    <row r="92" spans="1:9" ht="30" customHeight="1" x14ac:dyDescent="0.25">
      <c r="A92" s="14">
        <v>3</v>
      </c>
      <c r="B92" s="99" t="s">
        <v>122</v>
      </c>
      <c r="C92" s="91"/>
      <c r="D92" s="65">
        <f>E92*428.3*12</f>
        <v>10279.200000000001</v>
      </c>
      <c r="E92" s="49">
        <v>2</v>
      </c>
      <c r="F92" s="46">
        <f>G92*540.3*12</f>
        <v>12967.199999999999</v>
      </c>
      <c r="G92" s="49">
        <v>2</v>
      </c>
      <c r="H92" s="48">
        <f>I92*157.2*12</f>
        <v>2263.6799999999998</v>
      </c>
      <c r="I92" s="49">
        <v>1.2</v>
      </c>
    </row>
    <row r="93" spans="1:9" ht="45" x14ac:dyDescent="0.25">
      <c r="A93" s="22">
        <v>3.1</v>
      </c>
      <c r="B93" s="15" t="s">
        <v>65</v>
      </c>
      <c r="C93" s="42" t="s">
        <v>89</v>
      </c>
      <c r="D93" s="85"/>
      <c r="E93" s="88"/>
      <c r="F93" s="86"/>
      <c r="G93" s="88"/>
      <c r="H93" s="86"/>
      <c r="I93" s="88"/>
    </row>
    <row r="94" spans="1:9" ht="30" x14ac:dyDescent="0.25">
      <c r="A94" s="22">
        <v>3.2</v>
      </c>
      <c r="B94" s="15" t="s">
        <v>62</v>
      </c>
      <c r="C94" s="42" t="s">
        <v>89</v>
      </c>
      <c r="D94" s="86"/>
      <c r="E94" s="88"/>
      <c r="F94" s="86"/>
      <c r="G94" s="88"/>
      <c r="H94" s="86"/>
      <c r="I94" s="88"/>
    </row>
    <row r="95" spans="1:9" ht="75" x14ac:dyDescent="0.25">
      <c r="A95" s="22">
        <v>3.3</v>
      </c>
      <c r="B95" s="15" t="s">
        <v>63</v>
      </c>
      <c r="C95" s="42" t="s">
        <v>89</v>
      </c>
      <c r="D95" s="86"/>
      <c r="E95" s="88"/>
      <c r="F95" s="86"/>
      <c r="G95" s="88"/>
      <c r="H95" s="86"/>
      <c r="I95" s="88"/>
    </row>
    <row r="96" spans="1:9" ht="30" x14ac:dyDescent="0.25">
      <c r="A96" s="22">
        <v>3.4</v>
      </c>
      <c r="B96" s="15" t="s">
        <v>64</v>
      </c>
      <c r="C96" s="42" t="s">
        <v>89</v>
      </c>
      <c r="D96" s="86"/>
      <c r="E96" s="88"/>
      <c r="F96" s="86"/>
      <c r="G96" s="88"/>
      <c r="H96" s="86"/>
      <c r="I96" s="88"/>
    </row>
    <row r="97" spans="1:9" ht="30.75" thickBot="1" x14ac:dyDescent="0.3">
      <c r="A97" s="19">
        <v>3.5</v>
      </c>
      <c r="B97" s="20" t="s">
        <v>66</v>
      </c>
      <c r="C97" s="43" t="s">
        <v>89</v>
      </c>
      <c r="D97" s="87"/>
      <c r="E97" s="102"/>
      <c r="F97" s="87"/>
      <c r="G97" s="102"/>
      <c r="H97" s="87"/>
      <c r="I97" s="102"/>
    </row>
    <row r="98" spans="1:9" ht="15.75" thickBot="1" x14ac:dyDescent="0.3">
      <c r="A98" s="93" t="s">
        <v>69</v>
      </c>
      <c r="B98" s="94"/>
      <c r="C98" s="95"/>
      <c r="D98" s="67">
        <f>E98*428.3*12</f>
        <v>20147.232</v>
      </c>
      <c r="E98" s="68">
        <f>SUM(E99,E108,E118)</f>
        <v>3.92</v>
      </c>
      <c r="F98" s="66">
        <f>G98*540.3*12</f>
        <v>25415.711999999996</v>
      </c>
      <c r="G98" s="63">
        <f>SUM(G99,G108,G118)</f>
        <v>3.92</v>
      </c>
      <c r="H98" s="55">
        <f>I98*157.2*12</f>
        <v>5546.0159999999996</v>
      </c>
      <c r="I98" s="41">
        <f>SUM(I99,I108,I118)</f>
        <v>2.94</v>
      </c>
    </row>
    <row r="99" spans="1:9" ht="30" customHeight="1" thickBot="1" x14ac:dyDescent="0.3">
      <c r="A99" s="40">
        <v>1</v>
      </c>
      <c r="B99" s="96" t="s">
        <v>70</v>
      </c>
      <c r="C99" s="97"/>
      <c r="D99" s="62">
        <f>E99*428.3*12</f>
        <v>7298.232</v>
      </c>
      <c r="E99" s="56">
        <v>1.42</v>
      </c>
      <c r="F99" s="46">
        <f>G99*540.3*12</f>
        <v>9206.7119999999995</v>
      </c>
      <c r="G99" s="56">
        <v>1.42</v>
      </c>
      <c r="H99" s="46">
        <f>I99*157.2*12</f>
        <v>3206.8799999999992</v>
      </c>
      <c r="I99" s="56">
        <v>1.7</v>
      </c>
    </row>
    <row r="100" spans="1:9" ht="30" x14ac:dyDescent="0.25">
      <c r="A100" s="22">
        <v>1.1000000000000001</v>
      </c>
      <c r="B100" s="15" t="s">
        <v>71</v>
      </c>
      <c r="C100" s="42" t="s">
        <v>89</v>
      </c>
      <c r="D100" s="86"/>
      <c r="E100" s="88"/>
      <c r="F100" s="86"/>
      <c r="G100" s="88"/>
      <c r="H100" s="86"/>
      <c r="I100" s="88"/>
    </row>
    <row r="101" spans="1:9" ht="45" x14ac:dyDescent="0.25">
      <c r="A101" s="22">
        <v>1.2</v>
      </c>
      <c r="B101" s="15" t="s">
        <v>72</v>
      </c>
      <c r="C101" s="42" t="s">
        <v>89</v>
      </c>
      <c r="D101" s="86"/>
      <c r="E101" s="88"/>
      <c r="F101" s="86"/>
      <c r="G101" s="88"/>
      <c r="H101" s="86"/>
      <c r="I101" s="88"/>
    </row>
    <row r="102" spans="1:9" x14ac:dyDescent="0.25">
      <c r="A102" s="22">
        <v>1.3</v>
      </c>
      <c r="B102" s="15" t="s">
        <v>115</v>
      </c>
      <c r="C102" s="42" t="s">
        <v>88</v>
      </c>
      <c r="D102" s="86"/>
      <c r="E102" s="88"/>
      <c r="F102" s="86"/>
      <c r="G102" s="88"/>
      <c r="H102" s="86"/>
      <c r="I102" s="88"/>
    </row>
    <row r="103" spans="1:9" ht="30" x14ac:dyDescent="0.25">
      <c r="A103" s="22">
        <v>1.4</v>
      </c>
      <c r="B103" s="15" t="s">
        <v>73</v>
      </c>
      <c r="C103" s="42" t="s">
        <v>88</v>
      </c>
      <c r="D103" s="86"/>
      <c r="E103" s="88"/>
      <c r="F103" s="86"/>
      <c r="G103" s="88"/>
      <c r="H103" s="86"/>
      <c r="I103" s="88"/>
    </row>
    <row r="104" spans="1:9" ht="45" x14ac:dyDescent="0.25">
      <c r="A104" s="22">
        <v>1.5</v>
      </c>
      <c r="B104" s="15" t="s">
        <v>74</v>
      </c>
      <c r="C104" s="42" t="s">
        <v>88</v>
      </c>
      <c r="D104" s="86"/>
      <c r="E104" s="88"/>
      <c r="F104" s="86"/>
      <c r="G104" s="88"/>
      <c r="H104" s="86"/>
      <c r="I104" s="88"/>
    </row>
    <row r="105" spans="1:9" ht="45" x14ac:dyDescent="0.25">
      <c r="A105" s="22">
        <v>1.6</v>
      </c>
      <c r="B105" s="15" t="s">
        <v>75</v>
      </c>
      <c r="C105" s="42" t="s">
        <v>88</v>
      </c>
      <c r="D105" s="86"/>
      <c r="E105" s="88"/>
      <c r="F105" s="86"/>
      <c r="G105" s="88"/>
      <c r="H105" s="86"/>
      <c r="I105" s="88"/>
    </row>
    <row r="106" spans="1:9" ht="60" x14ac:dyDescent="0.25">
      <c r="A106" s="22">
        <v>1.7</v>
      </c>
      <c r="B106" s="16" t="s">
        <v>86</v>
      </c>
      <c r="C106" s="42" t="s">
        <v>88</v>
      </c>
      <c r="D106" s="86"/>
      <c r="E106" s="88"/>
      <c r="F106" s="86"/>
      <c r="G106" s="88"/>
      <c r="H106" s="86"/>
      <c r="I106" s="88"/>
    </row>
    <row r="107" spans="1:9" ht="60" x14ac:dyDescent="0.25">
      <c r="A107" s="22">
        <v>1.8</v>
      </c>
      <c r="B107" s="16" t="s">
        <v>87</v>
      </c>
      <c r="C107" s="42" t="s">
        <v>88</v>
      </c>
      <c r="D107" s="87"/>
      <c r="E107" s="88"/>
      <c r="F107" s="86"/>
      <c r="G107" s="88"/>
      <c r="H107" s="86"/>
      <c r="I107" s="88"/>
    </row>
    <row r="108" spans="1:9" ht="68.25" customHeight="1" x14ac:dyDescent="0.25">
      <c r="A108" s="14">
        <v>2</v>
      </c>
      <c r="B108" s="89" t="s">
        <v>76</v>
      </c>
      <c r="C108" s="90"/>
      <c r="D108" s="65">
        <f>E108*428.3*12</f>
        <v>12849</v>
      </c>
      <c r="E108" s="49">
        <v>2.5</v>
      </c>
      <c r="F108" s="46">
        <f>G108*540.3*12</f>
        <v>16209</v>
      </c>
      <c r="G108" s="49">
        <v>2.5</v>
      </c>
      <c r="H108" s="48">
        <f>I108*157.2*12</f>
        <v>2339.136</v>
      </c>
      <c r="I108" s="49">
        <v>1.24</v>
      </c>
    </row>
    <row r="109" spans="1:9" ht="30" x14ac:dyDescent="0.25">
      <c r="A109" s="22">
        <v>2.1</v>
      </c>
      <c r="B109" s="15" t="s">
        <v>77</v>
      </c>
      <c r="C109" s="42" t="s">
        <v>89</v>
      </c>
      <c r="D109" s="85"/>
      <c r="E109" s="88"/>
      <c r="F109" s="86"/>
      <c r="G109" s="88"/>
      <c r="H109" s="86"/>
      <c r="I109" s="88"/>
    </row>
    <row r="110" spans="1:9" ht="45" x14ac:dyDescent="0.25">
      <c r="A110" s="22">
        <v>2.2000000000000002</v>
      </c>
      <c r="B110" s="15" t="s">
        <v>78</v>
      </c>
      <c r="C110" s="42" t="s">
        <v>89</v>
      </c>
      <c r="D110" s="86"/>
      <c r="E110" s="88"/>
      <c r="F110" s="86"/>
      <c r="G110" s="88"/>
      <c r="H110" s="86"/>
      <c r="I110" s="88"/>
    </row>
    <row r="111" spans="1:9" ht="45" x14ac:dyDescent="0.25">
      <c r="A111" s="22">
        <v>2.2999999999999998</v>
      </c>
      <c r="B111" s="15" t="s">
        <v>79</v>
      </c>
      <c r="C111" s="42" t="s">
        <v>89</v>
      </c>
      <c r="D111" s="86"/>
      <c r="E111" s="88"/>
      <c r="F111" s="86"/>
      <c r="G111" s="88"/>
      <c r="H111" s="86"/>
      <c r="I111" s="88"/>
    </row>
    <row r="112" spans="1:9" ht="30" x14ac:dyDescent="0.25">
      <c r="A112" s="22">
        <v>2.4</v>
      </c>
      <c r="B112" s="15" t="s">
        <v>80</v>
      </c>
      <c r="C112" s="42" t="s">
        <v>89</v>
      </c>
      <c r="D112" s="86"/>
      <c r="E112" s="88"/>
      <c r="F112" s="86"/>
      <c r="G112" s="88"/>
      <c r="H112" s="86"/>
      <c r="I112" s="88"/>
    </row>
    <row r="113" spans="1:11" ht="60" x14ac:dyDescent="0.25">
      <c r="A113" s="22">
        <v>2.5</v>
      </c>
      <c r="B113" s="15" t="s">
        <v>81</v>
      </c>
      <c r="C113" s="42" t="s">
        <v>88</v>
      </c>
      <c r="D113" s="86"/>
      <c r="E113" s="88"/>
      <c r="F113" s="86"/>
      <c r="G113" s="88"/>
      <c r="H113" s="86"/>
      <c r="I113" s="88"/>
    </row>
    <row r="114" spans="1:11" x14ac:dyDescent="0.25">
      <c r="A114" s="22">
        <v>2.6</v>
      </c>
      <c r="B114" s="15" t="s">
        <v>82</v>
      </c>
      <c r="C114" s="42" t="s">
        <v>88</v>
      </c>
      <c r="D114" s="86"/>
      <c r="E114" s="88"/>
      <c r="F114" s="86"/>
      <c r="G114" s="88"/>
      <c r="H114" s="86"/>
      <c r="I114" s="88"/>
    </row>
    <row r="115" spans="1:11" ht="30" x14ac:dyDescent="0.25">
      <c r="A115" s="22">
        <v>2.7</v>
      </c>
      <c r="B115" s="15" t="s">
        <v>83</v>
      </c>
      <c r="C115" s="42" t="s">
        <v>89</v>
      </c>
      <c r="D115" s="86"/>
      <c r="E115" s="88"/>
      <c r="F115" s="86"/>
      <c r="G115" s="88"/>
      <c r="H115" s="86"/>
      <c r="I115" s="88"/>
    </row>
    <row r="116" spans="1:11" ht="30" x14ac:dyDescent="0.25">
      <c r="A116" s="22">
        <v>2.8</v>
      </c>
      <c r="B116" s="15" t="s">
        <v>84</v>
      </c>
      <c r="C116" s="42" t="s">
        <v>89</v>
      </c>
      <c r="D116" s="86"/>
      <c r="E116" s="88"/>
      <c r="F116" s="86"/>
      <c r="G116" s="88"/>
      <c r="H116" s="86"/>
      <c r="I116" s="88"/>
    </row>
    <row r="117" spans="1:11" ht="30" x14ac:dyDescent="0.25">
      <c r="A117" s="22">
        <v>2.9</v>
      </c>
      <c r="B117" s="15" t="s">
        <v>85</v>
      </c>
      <c r="C117" s="42" t="s">
        <v>88</v>
      </c>
      <c r="D117" s="87"/>
      <c r="E117" s="88"/>
      <c r="F117" s="86"/>
      <c r="G117" s="88"/>
      <c r="H117" s="86"/>
      <c r="I117" s="88"/>
    </row>
    <row r="118" spans="1:11" ht="15" customHeight="1" x14ac:dyDescent="0.25">
      <c r="A118" s="14"/>
      <c r="B118" s="91"/>
      <c r="C118" s="92"/>
      <c r="D118" s="65"/>
      <c r="E118" s="49"/>
      <c r="F118" s="46"/>
      <c r="G118" s="49"/>
      <c r="H118" s="48"/>
      <c r="I118" s="49"/>
    </row>
    <row r="119" spans="1:11" ht="15.75" thickBot="1" x14ac:dyDescent="0.3">
      <c r="A119" s="19"/>
      <c r="B119" s="20"/>
      <c r="C119" s="44"/>
      <c r="D119" s="59"/>
      <c r="E119" s="58"/>
      <c r="F119" s="57"/>
      <c r="G119" s="58"/>
      <c r="H119" s="73"/>
      <c r="I119" s="74"/>
    </row>
    <row r="120" spans="1:11" ht="15.75" thickBot="1" x14ac:dyDescent="0.3">
      <c r="A120" s="93" t="s">
        <v>1</v>
      </c>
      <c r="B120" s="94"/>
      <c r="C120" s="95"/>
      <c r="D120" s="55">
        <f t="shared" ref="D120:I120" si="0">SUM(D16,D78,D98)</f>
        <v>95288.184000000008</v>
      </c>
      <c r="E120" s="41">
        <f t="shared" si="0"/>
        <v>18.54</v>
      </c>
      <c r="F120" s="55">
        <f t="shared" si="0"/>
        <v>120205.94399999999</v>
      </c>
      <c r="G120" s="41">
        <f t="shared" si="0"/>
        <v>18.54</v>
      </c>
      <c r="H120" s="55">
        <f t="shared" si="0"/>
        <v>34973.856</v>
      </c>
      <c r="I120" s="41">
        <f t="shared" si="0"/>
        <v>18.54</v>
      </c>
    </row>
    <row r="121" spans="1:11" ht="16.5" x14ac:dyDescent="0.25">
      <c r="A121" s="9"/>
      <c r="B121" s="10"/>
      <c r="C121" s="11"/>
      <c r="D121" s="9"/>
      <c r="E121" s="9"/>
    </row>
    <row r="122" spans="1:11" ht="66.75" customHeight="1" x14ac:dyDescent="0.25">
      <c r="A122" s="98" t="s">
        <v>124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98"/>
    </row>
    <row r="123" spans="1:11" ht="16.5" x14ac:dyDescent="0.25">
      <c r="A123" s="8"/>
      <c r="B123" s="12"/>
      <c r="C123" s="7"/>
      <c r="D123" s="8"/>
      <c r="E123" s="8"/>
    </row>
    <row r="124" spans="1:11" ht="16.5" x14ac:dyDescent="0.25">
      <c r="A124" s="8"/>
      <c r="B124" s="12"/>
      <c r="C124" s="7"/>
      <c r="D124" s="8"/>
      <c r="E124" s="8"/>
    </row>
    <row r="125" spans="1:11" ht="16.5" x14ac:dyDescent="0.25">
      <c r="A125" s="8"/>
      <c r="B125" s="12"/>
      <c r="C125" s="7"/>
      <c r="D125" s="8"/>
      <c r="E125" s="8"/>
    </row>
    <row r="126" spans="1:11" ht="16.5" x14ac:dyDescent="0.25">
      <c r="A126" s="8"/>
      <c r="B126" s="12"/>
      <c r="C126" s="7"/>
      <c r="D126" s="8"/>
      <c r="E126" s="8"/>
    </row>
    <row r="127" spans="1:11" ht="16.5" x14ac:dyDescent="0.25">
      <c r="A127" s="8"/>
      <c r="B127" s="12"/>
      <c r="C127" s="7"/>
      <c r="D127" s="8"/>
      <c r="E127" s="8"/>
    </row>
    <row r="128" spans="1:11" ht="16.5" x14ac:dyDescent="0.25">
      <c r="A128" s="8"/>
      <c r="B128" s="12"/>
      <c r="C128" s="7"/>
      <c r="D128" s="8"/>
      <c r="E128" s="8"/>
    </row>
    <row r="129" spans="1:5" ht="16.5" x14ac:dyDescent="0.25">
      <c r="A129" s="8"/>
      <c r="B129" s="12"/>
      <c r="C129" s="7"/>
      <c r="D129" s="8"/>
      <c r="E129" s="8"/>
    </row>
    <row r="130" spans="1:5" ht="16.5" x14ac:dyDescent="0.25">
      <c r="A130" s="8"/>
      <c r="B130" s="12"/>
      <c r="C130" s="7"/>
      <c r="D130" s="8"/>
      <c r="E130" s="8"/>
    </row>
    <row r="131" spans="1:5" ht="16.5" x14ac:dyDescent="0.25">
      <c r="A131" s="8"/>
      <c r="B131" s="12"/>
      <c r="C131" s="7"/>
      <c r="D131" s="8"/>
      <c r="E131" s="8"/>
    </row>
    <row r="132" spans="1:5" ht="16.5" x14ac:dyDescent="0.25">
      <c r="A132" s="8"/>
      <c r="B132" s="12"/>
      <c r="C132" s="7"/>
      <c r="D132" s="8"/>
      <c r="E132" s="8"/>
    </row>
    <row r="133" spans="1:5" ht="16.5" x14ac:dyDescent="0.25">
      <c r="A133" s="8"/>
      <c r="B133" s="12"/>
      <c r="C133" s="7"/>
      <c r="D133" s="8"/>
      <c r="E133" s="8"/>
    </row>
    <row r="134" spans="1:5" ht="16.5" x14ac:dyDescent="0.25">
      <c r="A134" s="8"/>
      <c r="B134" s="12"/>
      <c r="C134" s="7"/>
      <c r="D134" s="8"/>
      <c r="E134" s="8"/>
    </row>
    <row r="135" spans="1:5" ht="16.5" x14ac:dyDescent="0.25">
      <c r="A135" s="8"/>
      <c r="B135" s="12"/>
      <c r="C135" s="7"/>
      <c r="D135" s="8"/>
      <c r="E135" s="8"/>
    </row>
    <row r="136" spans="1:5" ht="16.5" x14ac:dyDescent="0.25">
      <c r="A136" s="8"/>
      <c r="B136" s="12"/>
      <c r="C136" s="7"/>
      <c r="D136" s="8"/>
      <c r="E136" s="8"/>
    </row>
    <row r="137" spans="1:5" ht="16.5" x14ac:dyDescent="0.25">
      <c r="A137" s="8"/>
      <c r="B137" s="12"/>
      <c r="C137" s="7"/>
      <c r="D137" s="8"/>
      <c r="E137" s="8"/>
    </row>
    <row r="138" spans="1:5" ht="16.5" x14ac:dyDescent="0.25">
      <c r="A138" s="8"/>
      <c r="B138" s="12"/>
      <c r="C138" s="7"/>
      <c r="D138" s="8"/>
      <c r="E138" s="8"/>
    </row>
    <row r="139" spans="1:5" ht="16.5" x14ac:dyDescent="0.25">
      <c r="A139" s="8"/>
      <c r="B139" s="12"/>
      <c r="C139" s="7"/>
      <c r="D139" s="8"/>
      <c r="E139" s="8"/>
    </row>
    <row r="140" spans="1:5" ht="16.5" x14ac:dyDescent="0.25">
      <c r="A140" s="8"/>
      <c r="B140" s="12"/>
      <c r="C140" s="7"/>
      <c r="D140" s="8"/>
      <c r="E140" s="8"/>
    </row>
    <row r="141" spans="1:5" ht="16.5" x14ac:dyDescent="0.25">
      <c r="A141" s="8"/>
      <c r="B141" s="12"/>
      <c r="C141" s="7"/>
      <c r="D141" s="8"/>
      <c r="E141" s="8"/>
    </row>
    <row r="142" spans="1:5" ht="16.5" x14ac:dyDescent="0.25">
      <c r="A142" s="8"/>
      <c r="B142" s="12"/>
      <c r="C142" s="7"/>
      <c r="D142" s="8"/>
      <c r="E142" s="8"/>
    </row>
    <row r="143" spans="1:5" ht="16.5" x14ac:dyDescent="0.25">
      <c r="A143" s="8"/>
      <c r="B143" s="12"/>
      <c r="C143" s="7"/>
      <c r="D143" s="8"/>
      <c r="E143" s="8"/>
    </row>
    <row r="144" spans="1:5" ht="16.5" x14ac:dyDescent="0.25">
      <c r="A144" s="8"/>
      <c r="B144" s="12"/>
      <c r="C144" s="7"/>
      <c r="D144" s="8"/>
      <c r="E144" s="8"/>
    </row>
    <row r="145" spans="1:5" ht="16.5" x14ac:dyDescent="0.25">
      <c r="A145" s="8"/>
      <c r="B145" s="12"/>
      <c r="C145" s="7"/>
      <c r="D145" s="8"/>
      <c r="E145" s="8"/>
    </row>
    <row r="146" spans="1:5" ht="16.5" x14ac:dyDescent="0.25">
      <c r="A146" s="8"/>
      <c r="B146" s="12"/>
      <c r="C146" s="7"/>
      <c r="D146" s="8"/>
      <c r="E146" s="8"/>
    </row>
    <row r="147" spans="1:5" ht="16.5" x14ac:dyDescent="0.25">
      <c r="A147" s="8"/>
      <c r="B147" s="12"/>
      <c r="C147" s="7"/>
      <c r="D147" s="8"/>
      <c r="E147" s="8"/>
    </row>
    <row r="148" spans="1:5" ht="16.5" x14ac:dyDescent="0.25">
      <c r="A148" s="8"/>
      <c r="B148" s="12"/>
      <c r="C148" s="7"/>
      <c r="D148" s="8"/>
      <c r="E148" s="8"/>
    </row>
    <row r="149" spans="1:5" ht="16.5" x14ac:dyDescent="0.25">
      <c r="A149" s="8"/>
      <c r="B149" s="12"/>
      <c r="C149" s="7"/>
      <c r="D149" s="8"/>
      <c r="E149" s="8"/>
    </row>
    <row r="150" spans="1:5" ht="16.5" x14ac:dyDescent="0.25">
      <c r="A150" s="6"/>
      <c r="B150" s="12"/>
      <c r="C150" s="7"/>
      <c r="D150" s="8"/>
      <c r="E150" s="8"/>
    </row>
    <row r="151" spans="1:5" ht="16.5" x14ac:dyDescent="0.25">
      <c r="A151" s="6"/>
      <c r="B151" s="12"/>
      <c r="C151" s="7"/>
      <c r="D151" s="8"/>
      <c r="E151" s="8"/>
    </row>
    <row r="152" spans="1:5" ht="16.5" x14ac:dyDescent="0.25">
      <c r="A152" s="6"/>
      <c r="B152" s="12"/>
      <c r="C152" s="7"/>
      <c r="D152" s="8"/>
      <c r="E152" s="8"/>
    </row>
    <row r="153" spans="1:5" ht="16.5" x14ac:dyDescent="0.25">
      <c r="A153" s="6"/>
      <c r="B153" s="12"/>
      <c r="C153" s="7"/>
      <c r="D153" s="8"/>
      <c r="E153" s="8"/>
    </row>
    <row r="154" spans="1:5" ht="16.5" x14ac:dyDescent="0.25">
      <c r="A154" s="6"/>
      <c r="B154" s="12"/>
      <c r="C154" s="7"/>
      <c r="D154" s="8"/>
      <c r="E154" s="8"/>
    </row>
    <row r="155" spans="1:5" ht="16.5" x14ac:dyDescent="0.25">
      <c r="A155" s="6"/>
      <c r="B155" s="12"/>
      <c r="C155" s="7"/>
      <c r="D155" s="8"/>
      <c r="E155" s="8"/>
    </row>
    <row r="156" spans="1:5" ht="16.5" x14ac:dyDescent="0.25">
      <c r="A156" s="6"/>
      <c r="B156" s="12"/>
      <c r="C156" s="7"/>
      <c r="D156" s="8"/>
      <c r="E156" s="8"/>
    </row>
    <row r="157" spans="1:5" ht="16.5" x14ac:dyDescent="0.25">
      <c r="A157" s="6"/>
      <c r="B157" s="12"/>
      <c r="C157" s="7"/>
      <c r="D157" s="8"/>
      <c r="E157" s="8"/>
    </row>
    <row r="158" spans="1:5" ht="16.5" x14ac:dyDescent="0.25">
      <c r="A158" s="6"/>
      <c r="B158" s="12"/>
      <c r="C158" s="7"/>
      <c r="D158" s="8"/>
      <c r="E158" s="8"/>
    </row>
    <row r="159" spans="1:5" ht="16.5" x14ac:dyDescent="0.25">
      <c r="A159" s="6"/>
      <c r="B159" s="12"/>
      <c r="C159" s="7"/>
      <c r="D159" s="8"/>
      <c r="E159" s="8"/>
    </row>
    <row r="160" spans="1:5" ht="16.5" x14ac:dyDescent="0.25">
      <c r="A160" s="6"/>
      <c r="B160" s="12"/>
      <c r="C160" s="7"/>
      <c r="D160" s="8"/>
      <c r="E160" s="8"/>
    </row>
    <row r="161" spans="1:5" ht="16.5" x14ac:dyDescent="0.25">
      <c r="A161" s="6"/>
      <c r="B161" s="12"/>
      <c r="C161" s="7"/>
      <c r="D161" s="8"/>
      <c r="E161" s="8"/>
    </row>
    <row r="162" spans="1:5" ht="16.5" x14ac:dyDescent="0.25">
      <c r="A162" s="6"/>
      <c r="B162" s="12"/>
      <c r="C162" s="7"/>
      <c r="D162" s="8"/>
      <c r="E162" s="8"/>
    </row>
    <row r="163" spans="1:5" ht="16.5" x14ac:dyDescent="0.25">
      <c r="A163" s="6"/>
      <c r="B163" s="12"/>
      <c r="C163" s="7"/>
      <c r="D163" s="8"/>
      <c r="E163" s="8"/>
    </row>
    <row r="164" spans="1:5" ht="16.5" x14ac:dyDescent="0.25">
      <c r="A164" s="6"/>
      <c r="B164" s="12"/>
      <c r="C164" s="7"/>
      <c r="D164" s="8"/>
      <c r="E164" s="8"/>
    </row>
    <row r="165" spans="1:5" ht="16.5" x14ac:dyDescent="0.25">
      <c r="A165" s="6"/>
      <c r="B165" s="12"/>
      <c r="C165" s="7"/>
      <c r="D165" s="8"/>
      <c r="E165" s="8"/>
    </row>
    <row r="166" spans="1:5" ht="16.5" x14ac:dyDescent="0.25">
      <c r="A166" s="6"/>
      <c r="B166" s="12"/>
      <c r="C166" s="7"/>
      <c r="D166" s="8"/>
      <c r="E166" s="8"/>
    </row>
    <row r="167" spans="1:5" ht="16.5" x14ac:dyDescent="0.25">
      <c r="A167" s="6"/>
      <c r="B167" s="12"/>
      <c r="C167" s="7"/>
      <c r="D167" s="8"/>
      <c r="E167" s="8"/>
    </row>
    <row r="168" spans="1:5" ht="16.5" x14ac:dyDescent="0.25">
      <c r="A168" s="6"/>
      <c r="B168" s="12"/>
      <c r="C168" s="7"/>
      <c r="D168" s="8"/>
      <c r="E168" s="8"/>
    </row>
    <row r="169" spans="1:5" ht="16.5" x14ac:dyDescent="0.25">
      <c r="A169" s="6"/>
      <c r="B169" s="12"/>
      <c r="C169" s="7"/>
      <c r="D169" s="8"/>
      <c r="E169" s="8"/>
    </row>
    <row r="170" spans="1:5" ht="16.5" x14ac:dyDescent="0.25">
      <c r="A170" s="6"/>
      <c r="B170" s="12"/>
      <c r="C170" s="7"/>
      <c r="D170" s="8"/>
      <c r="E170" s="8"/>
    </row>
    <row r="171" spans="1:5" ht="16.5" x14ac:dyDescent="0.25">
      <c r="A171" s="6"/>
      <c r="B171" s="12"/>
      <c r="C171" s="7"/>
      <c r="D171" s="8"/>
      <c r="E171" s="8"/>
    </row>
    <row r="172" spans="1:5" ht="16.5" x14ac:dyDescent="0.25">
      <c r="A172" s="6"/>
      <c r="B172" s="12"/>
      <c r="C172" s="7"/>
      <c r="D172" s="8"/>
      <c r="E172" s="8"/>
    </row>
    <row r="173" spans="1:5" ht="16.5" x14ac:dyDescent="0.25">
      <c r="A173" s="6"/>
      <c r="B173" s="12"/>
      <c r="C173" s="7"/>
      <c r="D173" s="8"/>
      <c r="E173" s="8"/>
    </row>
    <row r="174" spans="1:5" ht="16.5" x14ac:dyDescent="0.25">
      <c r="A174" s="6"/>
      <c r="B174" s="12"/>
      <c r="C174" s="7"/>
      <c r="D174" s="8"/>
      <c r="E174" s="8"/>
    </row>
    <row r="175" spans="1:5" ht="16.5" x14ac:dyDescent="0.25">
      <c r="A175" s="6"/>
      <c r="B175" s="12"/>
      <c r="C175" s="7"/>
      <c r="D175" s="8"/>
      <c r="E175" s="8"/>
    </row>
    <row r="176" spans="1:5" ht="16.5" x14ac:dyDescent="0.25">
      <c r="A176" s="6"/>
      <c r="B176" s="12"/>
      <c r="C176" s="7"/>
      <c r="D176" s="8"/>
      <c r="E176" s="8"/>
    </row>
    <row r="177" spans="1:5" ht="16.5" x14ac:dyDescent="0.25">
      <c r="A177" s="6"/>
      <c r="B177" s="12"/>
      <c r="C177" s="7"/>
      <c r="D177" s="8"/>
      <c r="E177" s="8"/>
    </row>
    <row r="178" spans="1:5" ht="16.5" x14ac:dyDescent="0.25">
      <c r="A178" s="6"/>
      <c r="B178" s="12"/>
      <c r="C178" s="7"/>
      <c r="D178" s="8"/>
      <c r="E178" s="8"/>
    </row>
    <row r="179" spans="1:5" ht="16.5" x14ac:dyDescent="0.25">
      <c r="A179" s="6"/>
      <c r="B179" s="12"/>
      <c r="C179" s="7"/>
      <c r="D179" s="8"/>
      <c r="E179" s="8"/>
    </row>
    <row r="180" spans="1:5" ht="16.5" x14ac:dyDescent="0.25">
      <c r="A180" s="6"/>
      <c r="B180" s="12"/>
      <c r="C180" s="7"/>
      <c r="D180" s="8"/>
      <c r="E180" s="8"/>
    </row>
    <row r="181" spans="1:5" ht="16.5" x14ac:dyDescent="0.25">
      <c r="A181" s="6"/>
      <c r="B181" s="12"/>
      <c r="C181" s="7"/>
      <c r="D181" s="8"/>
      <c r="E181" s="8"/>
    </row>
    <row r="182" spans="1:5" ht="16.5" x14ac:dyDescent="0.25">
      <c r="A182" s="6"/>
      <c r="B182" s="12"/>
      <c r="C182" s="7"/>
      <c r="D182" s="8"/>
      <c r="E182" s="8"/>
    </row>
    <row r="183" spans="1:5" ht="16.5" x14ac:dyDescent="0.25">
      <c r="A183" s="6"/>
      <c r="B183" s="12"/>
      <c r="C183" s="7"/>
      <c r="D183" s="8"/>
      <c r="E183" s="8"/>
    </row>
    <row r="184" spans="1:5" ht="16.5" x14ac:dyDescent="0.25">
      <c r="A184" s="6"/>
      <c r="B184" s="12"/>
      <c r="C184" s="7"/>
      <c r="D184" s="8"/>
      <c r="E184" s="8"/>
    </row>
    <row r="185" spans="1:5" ht="16.5" x14ac:dyDescent="0.25">
      <c r="A185" s="6"/>
      <c r="B185" s="12"/>
      <c r="C185" s="7"/>
      <c r="D185" s="8"/>
      <c r="E185" s="8"/>
    </row>
    <row r="186" spans="1:5" ht="16.5" x14ac:dyDescent="0.25">
      <c r="A186" s="6"/>
      <c r="B186" s="12"/>
      <c r="C186" s="7"/>
      <c r="D186" s="8"/>
      <c r="E186" s="8"/>
    </row>
    <row r="187" spans="1:5" ht="16.5" x14ac:dyDescent="0.25">
      <c r="A187" s="6"/>
      <c r="B187" s="12"/>
      <c r="C187" s="7"/>
      <c r="D187" s="8"/>
      <c r="E187" s="8"/>
    </row>
    <row r="188" spans="1:5" ht="16.5" x14ac:dyDescent="0.25">
      <c r="A188" s="6"/>
      <c r="B188" s="12"/>
      <c r="C188" s="7"/>
      <c r="D188" s="8"/>
      <c r="E188" s="8"/>
    </row>
    <row r="189" spans="1:5" ht="16.5" x14ac:dyDescent="0.25">
      <c r="A189" s="6"/>
      <c r="B189" s="12"/>
      <c r="C189" s="7"/>
      <c r="D189" s="8"/>
      <c r="E189" s="8"/>
    </row>
    <row r="190" spans="1:5" ht="16.5" x14ac:dyDescent="0.25">
      <c r="A190" s="6"/>
      <c r="B190" s="12"/>
      <c r="C190" s="7"/>
      <c r="D190" s="8"/>
      <c r="E190" s="8"/>
    </row>
    <row r="191" spans="1:5" ht="16.5" x14ac:dyDescent="0.25">
      <c r="A191" s="6"/>
      <c r="B191" s="12"/>
      <c r="C191" s="7"/>
      <c r="D191" s="8"/>
      <c r="E191" s="8"/>
    </row>
    <row r="192" spans="1:5" ht="16.5" x14ac:dyDescent="0.25">
      <c r="A192" s="6"/>
      <c r="B192" s="12"/>
      <c r="C192" s="7"/>
      <c r="D192" s="8"/>
      <c r="E192" s="8"/>
    </row>
    <row r="193" spans="1:5" ht="16.5" x14ac:dyDescent="0.25">
      <c r="A193" s="6"/>
      <c r="B193" s="12"/>
      <c r="C193" s="7"/>
      <c r="D193" s="8"/>
      <c r="E193" s="8"/>
    </row>
    <row r="194" spans="1:5" ht="16.5" x14ac:dyDescent="0.25">
      <c r="A194" s="6"/>
      <c r="B194" s="12"/>
      <c r="C194" s="7"/>
      <c r="D194" s="8"/>
      <c r="E194" s="8"/>
    </row>
    <row r="195" spans="1:5" ht="16.5" x14ac:dyDescent="0.25">
      <c r="A195" s="6"/>
      <c r="B195" s="12"/>
      <c r="C195" s="7"/>
      <c r="D195" s="8"/>
      <c r="E195" s="8"/>
    </row>
    <row r="196" spans="1:5" ht="16.5" x14ac:dyDescent="0.25">
      <c r="A196" s="6"/>
      <c r="B196" s="12"/>
      <c r="C196" s="7"/>
      <c r="D196" s="8"/>
      <c r="E196" s="8"/>
    </row>
    <row r="197" spans="1:5" ht="16.5" x14ac:dyDescent="0.25">
      <c r="A197" s="6"/>
      <c r="B197" s="12"/>
      <c r="C197" s="7"/>
      <c r="D197" s="8"/>
      <c r="E197" s="8"/>
    </row>
    <row r="198" spans="1:5" ht="16.5" x14ac:dyDescent="0.25">
      <c r="A198" s="6"/>
      <c r="B198" s="12"/>
      <c r="C198" s="7"/>
      <c r="D198" s="8"/>
      <c r="E198" s="8"/>
    </row>
    <row r="199" spans="1:5" ht="16.5" x14ac:dyDescent="0.25">
      <c r="A199" s="6"/>
      <c r="B199" s="12"/>
      <c r="C199" s="7"/>
      <c r="D199" s="8"/>
      <c r="E199" s="8"/>
    </row>
    <row r="200" spans="1:5" ht="16.5" x14ac:dyDescent="0.25">
      <c r="A200" s="6"/>
      <c r="B200" s="12"/>
      <c r="C200" s="7"/>
      <c r="D200" s="8"/>
      <c r="E200" s="8"/>
    </row>
    <row r="201" spans="1:5" ht="16.5" x14ac:dyDescent="0.25">
      <c r="A201" s="6"/>
      <c r="B201" s="12"/>
      <c r="C201" s="7"/>
      <c r="D201" s="8"/>
      <c r="E201" s="8"/>
    </row>
    <row r="202" spans="1:5" ht="16.5" x14ac:dyDescent="0.25">
      <c r="A202" s="6"/>
      <c r="B202" s="12"/>
      <c r="C202" s="7"/>
      <c r="D202" s="8"/>
      <c r="E202" s="8"/>
    </row>
    <row r="203" spans="1:5" ht="16.5" x14ac:dyDescent="0.25">
      <c r="A203" s="6"/>
      <c r="B203" s="12"/>
      <c r="C203" s="7"/>
      <c r="D203" s="8"/>
      <c r="E203" s="8"/>
    </row>
    <row r="204" spans="1:5" ht="16.5" x14ac:dyDescent="0.25">
      <c r="A204" s="6"/>
      <c r="B204" s="12"/>
      <c r="C204" s="7"/>
      <c r="D204" s="8"/>
      <c r="E204" s="8"/>
    </row>
    <row r="205" spans="1:5" ht="16.5" x14ac:dyDescent="0.25">
      <c r="A205" s="6"/>
      <c r="B205" s="12"/>
      <c r="C205" s="7"/>
      <c r="D205" s="8"/>
      <c r="E205" s="8"/>
    </row>
    <row r="206" spans="1:5" ht="16.5" x14ac:dyDescent="0.25">
      <c r="A206" s="6"/>
      <c r="B206" s="12"/>
      <c r="C206" s="7"/>
      <c r="D206" s="8"/>
      <c r="E206" s="8"/>
    </row>
    <row r="207" spans="1:5" ht="16.5" x14ac:dyDescent="0.25">
      <c r="A207" s="6"/>
      <c r="B207" s="12"/>
      <c r="C207" s="7"/>
      <c r="D207" s="8"/>
      <c r="E207" s="8"/>
    </row>
    <row r="208" spans="1:5" ht="16.5" x14ac:dyDescent="0.25">
      <c r="A208" s="6"/>
      <c r="B208" s="12"/>
      <c r="C208" s="7"/>
      <c r="D208" s="8"/>
      <c r="E208" s="8"/>
    </row>
    <row r="209" spans="1:5" ht="16.5" x14ac:dyDescent="0.25">
      <c r="A209" s="6"/>
      <c r="B209" s="12"/>
      <c r="C209" s="7"/>
      <c r="D209" s="8"/>
      <c r="E209" s="8"/>
    </row>
    <row r="210" spans="1:5" ht="16.5" x14ac:dyDescent="0.25">
      <c r="A210" s="6"/>
      <c r="B210" s="12"/>
      <c r="C210" s="7"/>
      <c r="D210" s="8"/>
      <c r="E210" s="8"/>
    </row>
    <row r="211" spans="1:5" ht="16.5" x14ac:dyDescent="0.25">
      <c r="A211" s="6"/>
      <c r="B211" s="12"/>
      <c r="C211" s="7"/>
      <c r="D211" s="8"/>
      <c r="E211" s="8"/>
    </row>
    <row r="212" spans="1:5" ht="16.5" x14ac:dyDescent="0.25">
      <c r="A212" s="6"/>
      <c r="B212" s="12"/>
      <c r="C212" s="7"/>
      <c r="D212" s="8"/>
      <c r="E212" s="8"/>
    </row>
    <row r="213" spans="1:5" ht="16.5" x14ac:dyDescent="0.25">
      <c r="A213" s="6"/>
      <c r="B213" s="12"/>
      <c r="C213" s="7"/>
      <c r="D213" s="8"/>
      <c r="E213" s="8"/>
    </row>
    <row r="214" spans="1:5" ht="16.5" x14ac:dyDescent="0.25">
      <c r="A214" s="6"/>
      <c r="B214" s="12"/>
      <c r="C214" s="7"/>
      <c r="D214" s="8"/>
      <c r="E214" s="8"/>
    </row>
    <row r="215" spans="1:5" ht="16.5" x14ac:dyDescent="0.25">
      <c r="A215" s="6"/>
      <c r="B215" s="12"/>
      <c r="C215" s="7"/>
      <c r="D215" s="8"/>
      <c r="E215" s="8"/>
    </row>
    <row r="216" spans="1:5" ht="16.5" x14ac:dyDescent="0.25">
      <c r="A216" s="6"/>
      <c r="B216" s="12"/>
      <c r="C216" s="7"/>
      <c r="D216" s="8"/>
      <c r="E216" s="8"/>
    </row>
    <row r="217" spans="1:5" ht="16.5" x14ac:dyDescent="0.25">
      <c r="A217" s="6"/>
      <c r="B217" s="12"/>
      <c r="C217" s="7"/>
      <c r="D217" s="8"/>
      <c r="E217" s="8"/>
    </row>
    <row r="218" spans="1:5" ht="16.5" x14ac:dyDescent="0.25">
      <c r="A218" s="6"/>
      <c r="B218" s="12"/>
      <c r="C218" s="7"/>
      <c r="D218" s="8"/>
      <c r="E218" s="8"/>
    </row>
    <row r="219" spans="1:5" ht="16.5" x14ac:dyDescent="0.25">
      <c r="A219" s="6"/>
      <c r="B219" s="12"/>
      <c r="C219" s="7"/>
      <c r="D219" s="8"/>
      <c r="E219" s="8"/>
    </row>
    <row r="220" spans="1:5" ht="16.5" x14ac:dyDescent="0.25">
      <c r="A220" s="6"/>
      <c r="B220" s="12"/>
      <c r="C220" s="7"/>
      <c r="D220" s="8"/>
      <c r="E220" s="8"/>
    </row>
    <row r="221" spans="1:5" ht="16.5" x14ac:dyDescent="0.25">
      <c r="A221" s="6"/>
      <c r="B221" s="12"/>
      <c r="C221" s="7"/>
      <c r="D221" s="8"/>
      <c r="E221" s="8"/>
    </row>
    <row r="222" spans="1:5" ht="16.5" x14ac:dyDescent="0.25">
      <c r="A222" s="6"/>
      <c r="B222" s="12"/>
      <c r="C222" s="7"/>
      <c r="D222" s="8"/>
      <c r="E222" s="8"/>
    </row>
    <row r="223" spans="1:5" ht="16.5" x14ac:dyDescent="0.25">
      <c r="A223" s="6"/>
      <c r="B223" s="12"/>
      <c r="C223" s="7"/>
      <c r="D223" s="8"/>
      <c r="E223" s="8"/>
    </row>
    <row r="224" spans="1:5" ht="16.5" x14ac:dyDescent="0.25">
      <c r="A224" s="6"/>
      <c r="B224" s="12"/>
      <c r="C224" s="7"/>
      <c r="D224" s="8"/>
      <c r="E224" s="8"/>
    </row>
    <row r="225" spans="1:5" ht="16.5" x14ac:dyDescent="0.25">
      <c r="A225" s="6"/>
      <c r="B225" s="12"/>
      <c r="C225" s="7"/>
      <c r="D225" s="8"/>
      <c r="E225" s="8"/>
    </row>
    <row r="226" spans="1:5" ht="16.5" x14ac:dyDescent="0.25">
      <c r="A226" s="6"/>
      <c r="B226" s="12"/>
      <c r="C226" s="7"/>
      <c r="D226" s="8"/>
      <c r="E226" s="8"/>
    </row>
    <row r="227" spans="1:5" ht="16.5" x14ac:dyDescent="0.25">
      <c r="A227" s="6"/>
      <c r="B227" s="12"/>
      <c r="C227" s="7"/>
      <c r="D227" s="8"/>
      <c r="E227" s="8"/>
    </row>
    <row r="228" spans="1:5" ht="16.5" x14ac:dyDescent="0.25">
      <c r="A228" s="6"/>
      <c r="B228" s="12"/>
      <c r="C228" s="7"/>
      <c r="D228" s="8"/>
      <c r="E228" s="8"/>
    </row>
    <row r="229" spans="1:5" ht="16.5" x14ac:dyDescent="0.25">
      <c r="A229" s="6"/>
      <c r="B229" s="12"/>
      <c r="C229" s="7"/>
      <c r="D229" s="8"/>
      <c r="E229" s="8"/>
    </row>
    <row r="230" spans="1:5" ht="16.5" x14ac:dyDescent="0.25">
      <c r="A230" s="6"/>
      <c r="B230" s="12"/>
      <c r="C230" s="7"/>
      <c r="D230" s="8"/>
      <c r="E230" s="8"/>
    </row>
    <row r="231" spans="1:5" ht="16.5" x14ac:dyDescent="0.25">
      <c r="A231" s="6"/>
      <c r="B231" s="12"/>
      <c r="C231" s="7"/>
      <c r="D231" s="8"/>
      <c r="E231" s="8"/>
    </row>
    <row r="232" spans="1:5" ht="16.5" x14ac:dyDescent="0.25">
      <c r="A232" s="6"/>
      <c r="B232" s="12"/>
      <c r="C232" s="7"/>
      <c r="D232" s="8"/>
      <c r="E232" s="8"/>
    </row>
    <row r="233" spans="1:5" ht="16.5" x14ac:dyDescent="0.25">
      <c r="A233" s="6"/>
      <c r="B233" s="12"/>
      <c r="C233" s="7"/>
      <c r="D233" s="8"/>
      <c r="E233" s="8"/>
    </row>
    <row r="234" spans="1:5" ht="16.5" x14ac:dyDescent="0.25">
      <c r="A234" s="6"/>
      <c r="B234" s="12"/>
      <c r="C234" s="7"/>
      <c r="D234" s="8"/>
      <c r="E234" s="8"/>
    </row>
    <row r="235" spans="1:5" ht="16.5" x14ac:dyDescent="0.25">
      <c r="A235" s="6"/>
      <c r="B235" s="12"/>
      <c r="C235" s="7"/>
      <c r="D235" s="8"/>
      <c r="E235" s="8"/>
    </row>
    <row r="236" spans="1:5" ht="16.5" x14ac:dyDescent="0.25">
      <c r="A236" s="6"/>
      <c r="B236" s="12"/>
      <c r="C236" s="7"/>
      <c r="D236" s="8"/>
      <c r="E236" s="8"/>
    </row>
    <row r="237" spans="1:5" ht="16.5" x14ac:dyDescent="0.25">
      <c r="A237" s="6"/>
      <c r="B237" s="12"/>
      <c r="C237" s="7"/>
      <c r="D237" s="8"/>
      <c r="E237" s="8"/>
    </row>
    <row r="238" spans="1:5" ht="16.5" x14ac:dyDescent="0.25">
      <c r="A238" s="6"/>
      <c r="B238" s="12"/>
      <c r="C238" s="7"/>
      <c r="D238" s="8"/>
      <c r="E238" s="8"/>
    </row>
    <row r="239" spans="1:5" ht="16.5" x14ac:dyDescent="0.25">
      <c r="A239" s="6"/>
      <c r="B239" s="12"/>
      <c r="C239" s="7"/>
      <c r="D239" s="8"/>
      <c r="E239" s="8"/>
    </row>
    <row r="240" spans="1:5" ht="16.5" x14ac:dyDescent="0.25">
      <c r="A240" s="6"/>
      <c r="B240" s="12"/>
      <c r="C240" s="7"/>
      <c r="D240" s="8"/>
      <c r="E240" s="8"/>
    </row>
    <row r="241" spans="1:5" ht="16.5" x14ac:dyDescent="0.25">
      <c r="A241" s="6"/>
      <c r="B241" s="7"/>
      <c r="C241" s="7"/>
      <c r="D241" s="8"/>
      <c r="E241" s="8"/>
    </row>
    <row r="242" spans="1:5" ht="16.5" x14ac:dyDescent="0.25">
      <c r="A242" s="6"/>
      <c r="B242" s="7"/>
      <c r="C242" s="7"/>
      <c r="D242" s="8"/>
      <c r="E242" s="8"/>
    </row>
    <row r="243" spans="1:5" ht="16.5" x14ac:dyDescent="0.25">
      <c r="A243" s="6"/>
      <c r="B243" s="7"/>
      <c r="C243" s="7"/>
      <c r="D243" s="8"/>
      <c r="E243" s="8"/>
    </row>
    <row r="244" spans="1:5" ht="16.5" x14ac:dyDescent="0.25">
      <c r="A244" s="6"/>
      <c r="B244" s="7"/>
      <c r="C244" s="7"/>
      <c r="D244" s="8"/>
      <c r="E244" s="8"/>
    </row>
    <row r="245" spans="1:5" ht="16.5" x14ac:dyDescent="0.25">
      <c r="A245" s="6"/>
      <c r="B245" s="7"/>
      <c r="C245" s="7"/>
      <c r="D245" s="8"/>
      <c r="E245" s="8"/>
    </row>
    <row r="246" spans="1:5" ht="16.5" x14ac:dyDescent="0.25">
      <c r="A246" s="6"/>
      <c r="B246" s="7"/>
      <c r="C246" s="7"/>
      <c r="D246" s="8"/>
      <c r="E246" s="8"/>
    </row>
    <row r="247" spans="1:5" ht="16.5" x14ac:dyDescent="0.25">
      <c r="A247" s="6"/>
      <c r="B247" s="7"/>
      <c r="C247" s="7"/>
      <c r="D247" s="8"/>
      <c r="E247" s="8"/>
    </row>
    <row r="248" spans="1:5" ht="16.5" x14ac:dyDescent="0.25">
      <c r="A248" s="6"/>
      <c r="B248" s="7"/>
      <c r="C248" s="7"/>
      <c r="D248" s="8"/>
      <c r="E248" s="8"/>
    </row>
    <row r="249" spans="1:5" ht="16.5" x14ac:dyDescent="0.25">
      <c r="A249" s="6"/>
      <c r="B249" s="7"/>
      <c r="C249" s="7"/>
      <c r="D249" s="8"/>
      <c r="E249" s="8"/>
    </row>
    <row r="250" spans="1:5" ht="16.5" x14ac:dyDescent="0.25">
      <c r="A250" s="6"/>
      <c r="B250" s="7"/>
      <c r="C250" s="7"/>
      <c r="D250" s="8"/>
      <c r="E250" s="8"/>
    </row>
    <row r="251" spans="1:5" ht="16.5" x14ac:dyDescent="0.25">
      <c r="A251" s="6"/>
      <c r="B251" s="7"/>
      <c r="C251" s="7"/>
      <c r="D251" s="8"/>
      <c r="E251" s="8"/>
    </row>
    <row r="252" spans="1:5" ht="16.5" x14ac:dyDescent="0.25">
      <c r="A252" s="6"/>
      <c r="B252" s="7"/>
      <c r="C252" s="7"/>
      <c r="D252" s="8"/>
      <c r="E252" s="8"/>
    </row>
    <row r="253" spans="1:5" ht="16.5" x14ac:dyDescent="0.25">
      <c r="A253" s="6"/>
      <c r="B253" s="7"/>
      <c r="C253" s="7"/>
      <c r="D253" s="8"/>
      <c r="E253" s="8"/>
    </row>
    <row r="254" spans="1:5" ht="16.5" x14ac:dyDescent="0.25">
      <c r="A254" s="6"/>
      <c r="B254" s="7"/>
      <c r="C254" s="7"/>
      <c r="D254" s="8"/>
      <c r="E254" s="8"/>
    </row>
    <row r="255" spans="1:5" ht="16.5" x14ac:dyDescent="0.25">
      <c r="A255" s="6"/>
      <c r="B255" s="7"/>
      <c r="C255" s="7"/>
      <c r="D255" s="8"/>
      <c r="E255" s="8"/>
    </row>
    <row r="256" spans="1:5" ht="16.5" x14ac:dyDescent="0.25">
      <c r="A256" s="6"/>
      <c r="B256" s="7"/>
      <c r="C256" s="7"/>
      <c r="D256" s="8"/>
      <c r="E256" s="8"/>
    </row>
    <row r="257" spans="1:5" ht="16.5" x14ac:dyDescent="0.25">
      <c r="A257" s="6"/>
      <c r="B257" s="7"/>
      <c r="C257" s="7"/>
      <c r="D257" s="8"/>
      <c r="E257" s="8"/>
    </row>
    <row r="258" spans="1:5" ht="16.5" x14ac:dyDescent="0.25">
      <c r="A258" s="6"/>
      <c r="B258" s="7"/>
      <c r="C258" s="7"/>
      <c r="D258" s="8"/>
      <c r="E258" s="8"/>
    </row>
    <row r="259" spans="1:5" ht="16.5" x14ac:dyDescent="0.25">
      <c r="A259" s="6"/>
      <c r="B259" s="7"/>
      <c r="C259" s="7"/>
      <c r="D259" s="8"/>
      <c r="E259" s="8"/>
    </row>
    <row r="260" spans="1:5" ht="16.5" x14ac:dyDescent="0.25">
      <c r="A260" s="6"/>
      <c r="B260" s="7"/>
      <c r="C260" s="7"/>
      <c r="D260" s="8"/>
      <c r="E260" s="8"/>
    </row>
    <row r="261" spans="1:5" ht="16.5" x14ac:dyDescent="0.25">
      <c r="A261" s="6"/>
      <c r="B261" s="7"/>
      <c r="C261" s="7"/>
      <c r="D261" s="8"/>
      <c r="E261" s="8"/>
    </row>
    <row r="262" spans="1:5" ht="16.5" x14ac:dyDescent="0.25">
      <c r="A262" s="6"/>
      <c r="B262" s="7"/>
      <c r="C262" s="7"/>
      <c r="D262" s="8"/>
      <c r="E262" s="8"/>
    </row>
    <row r="263" spans="1:5" ht="16.5" x14ac:dyDescent="0.25">
      <c r="A263" s="6"/>
      <c r="B263" s="7"/>
      <c r="C263" s="7"/>
      <c r="D263" s="8"/>
      <c r="E263" s="8"/>
    </row>
    <row r="264" spans="1:5" ht="16.5" x14ac:dyDescent="0.25">
      <c r="A264" s="6"/>
      <c r="B264" s="7"/>
      <c r="C264" s="7"/>
      <c r="D264" s="8"/>
      <c r="E264" s="8"/>
    </row>
    <row r="265" spans="1:5" ht="16.5" x14ac:dyDescent="0.25">
      <c r="A265" s="6"/>
      <c r="B265" s="7"/>
      <c r="C265" s="7"/>
      <c r="D265" s="8"/>
      <c r="E265" s="8"/>
    </row>
    <row r="266" spans="1:5" ht="16.5" x14ac:dyDescent="0.25">
      <c r="A266" s="6"/>
      <c r="B266" s="7"/>
      <c r="C266" s="7"/>
      <c r="D266" s="8"/>
      <c r="E266" s="8"/>
    </row>
    <row r="267" spans="1:5" ht="16.5" x14ac:dyDescent="0.25">
      <c r="A267" s="6"/>
      <c r="B267" s="7"/>
      <c r="C267" s="7"/>
      <c r="D267" s="8"/>
      <c r="E267" s="8"/>
    </row>
    <row r="268" spans="1:5" ht="16.5" x14ac:dyDescent="0.25">
      <c r="A268" s="6"/>
      <c r="B268" s="7"/>
      <c r="C268" s="7"/>
      <c r="D268" s="8"/>
      <c r="E268" s="8"/>
    </row>
    <row r="269" spans="1:5" ht="16.5" x14ac:dyDescent="0.25">
      <c r="A269" s="6"/>
      <c r="B269" s="7"/>
      <c r="C269" s="7"/>
      <c r="D269" s="8"/>
      <c r="E269" s="8"/>
    </row>
    <row r="270" spans="1:5" ht="16.5" x14ac:dyDescent="0.25">
      <c r="A270" s="6"/>
      <c r="B270" s="7"/>
      <c r="C270" s="7"/>
      <c r="D270" s="8"/>
      <c r="E270" s="8"/>
    </row>
    <row r="271" spans="1:5" ht="16.5" x14ac:dyDescent="0.25">
      <c r="A271" s="6"/>
      <c r="B271" s="7"/>
      <c r="C271" s="7"/>
      <c r="D271" s="8"/>
      <c r="E271" s="8"/>
    </row>
    <row r="272" spans="1:5" ht="16.5" x14ac:dyDescent="0.25">
      <c r="A272" s="6"/>
      <c r="B272" s="7"/>
      <c r="C272" s="7"/>
      <c r="D272" s="8"/>
      <c r="E272" s="8"/>
    </row>
    <row r="273" spans="1:5" ht="16.5" x14ac:dyDescent="0.25">
      <c r="A273" s="6"/>
      <c r="B273" s="7"/>
      <c r="C273" s="7"/>
      <c r="D273" s="8"/>
      <c r="E273" s="8"/>
    </row>
    <row r="274" spans="1:5" ht="16.5" x14ac:dyDescent="0.25">
      <c r="A274" s="6"/>
      <c r="B274" s="7"/>
      <c r="C274" s="7"/>
      <c r="D274" s="8"/>
      <c r="E274" s="8"/>
    </row>
    <row r="275" spans="1:5" ht="16.5" x14ac:dyDescent="0.25">
      <c r="A275" s="6"/>
      <c r="B275" s="7"/>
      <c r="C275" s="7"/>
      <c r="D275" s="8"/>
      <c r="E275" s="8"/>
    </row>
    <row r="276" spans="1:5" ht="16.5" x14ac:dyDescent="0.25">
      <c r="A276" s="6"/>
      <c r="B276" s="7"/>
      <c r="C276" s="7"/>
      <c r="D276" s="8"/>
      <c r="E276" s="8"/>
    </row>
    <row r="277" spans="1:5" ht="16.5" x14ac:dyDescent="0.25">
      <c r="A277" s="6"/>
      <c r="B277" s="7"/>
      <c r="C277" s="7"/>
      <c r="D277" s="8"/>
      <c r="E277" s="8"/>
    </row>
    <row r="278" spans="1:5" ht="16.5" x14ac:dyDescent="0.25">
      <c r="A278" s="6"/>
      <c r="B278" s="7"/>
      <c r="C278" s="7"/>
      <c r="D278" s="8"/>
      <c r="E278" s="8"/>
    </row>
    <row r="279" spans="1:5" ht="16.5" x14ac:dyDescent="0.25">
      <c r="A279" s="6"/>
      <c r="B279" s="7"/>
      <c r="C279" s="7"/>
      <c r="D279" s="8"/>
      <c r="E279" s="8"/>
    </row>
    <row r="280" spans="1:5" ht="16.5" x14ac:dyDescent="0.25">
      <c r="A280" s="6"/>
      <c r="B280" s="7"/>
      <c r="C280" s="7"/>
      <c r="D280" s="8"/>
      <c r="E280" s="8"/>
    </row>
    <row r="281" spans="1:5" ht="16.5" x14ac:dyDescent="0.25">
      <c r="A281" s="6"/>
      <c r="B281" s="7"/>
      <c r="C281" s="7"/>
      <c r="D281" s="8"/>
      <c r="E281" s="8"/>
    </row>
    <row r="282" spans="1:5" ht="16.5" x14ac:dyDescent="0.25">
      <c r="A282" s="6"/>
      <c r="B282" s="7"/>
      <c r="C282" s="7"/>
      <c r="D282" s="8"/>
      <c r="E282" s="8"/>
    </row>
    <row r="283" spans="1:5" ht="16.5" x14ac:dyDescent="0.25">
      <c r="A283" s="6"/>
      <c r="B283" s="7"/>
      <c r="C283" s="7"/>
      <c r="D283" s="8"/>
      <c r="E283" s="8"/>
    </row>
    <row r="284" spans="1:5" ht="16.5" x14ac:dyDescent="0.25">
      <c r="A284" s="6"/>
      <c r="B284" s="7"/>
      <c r="C284" s="7"/>
      <c r="D284" s="8"/>
      <c r="E284" s="8"/>
    </row>
    <row r="285" spans="1:5" ht="16.5" x14ac:dyDescent="0.25">
      <c r="A285" s="6"/>
      <c r="B285" s="7"/>
      <c r="C285" s="7"/>
      <c r="D285" s="8"/>
      <c r="E285" s="8"/>
    </row>
    <row r="286" spans="1:5" ht="16.5" x14ac:dyDescent="0.25">
      <c r="A286" s="6"/>
      <c r="B286" s="7"/>
      <c r="C286" s="7"/>
      <c r="D286" s="8"/>
      <c r="E286" s="8"/>
    </row>
    <row r="287" spans="1:5" ht="16.5" x14ac:dyDescent="0.25">
      <c r="A287" s="6"/>
      <c r="B287" s="7"/>
      <c r="C287" s="7"/>
      <c r="D287" s="8"/>
      <c r="E287" s="8"/>
    </row>
    <row r="288" spans="1:5" ht="16.5" x14ac:dyDescent="0.25">
      <c r="A288" s="6"/>
      <c r="B288" s="7"/>
      <c r="C288" s="7"/>
      <c r="D288" s="8"/>
      <c r="E288" s="8"/>
    </row>
    <row r="289" spans="1:5" ht="16.5" x14ac:dyDescent="0.25">
      <c r="A289" s="6"/>
      <c r="B289" s="7"/>
      <c r="C289" s="7"/>
      <c r="D289" s="8"/>
      <c r="E289" s="8"/>
    </row>
    <row r="290" spans="1:5" ht="16.5" x14ac:dyDescent="0.25">
      <c r="A290" s="6"/>
      <c r="B290" s="7"/>
      <c r="C290" s="7"/>
      <c r="D290" s="8"/>
      <c r="E290" s="8"/>
    </row>
    <row r="291" spans="1:5" ht="16.5" x14ac:dyDescent="0.25">
      <c r="A291" s="6"/>
      <c r="B291" s="7"/>
      <c r="C291" s="6"/>
      <c r="D291" s="8"/>
      <c r="E291" s="8"/>
    </row>
    <row r="292" spans="1:5" ht="16.5" x14ac:dyDescent="0.25">
      <c r="A292" s="6"/>
      <c r="B292" s="7"/>
      <c r="C292" s="6"/>
      <c r="D292" s="8"/>
      <c r="E292" s="8"/>
    </row>
    <row r="293" spans="1:5" ht="16.5" x14ac:dyDescent="0.25">
      <c r="A293" s="6"/>
      <c r="B293" s="7"/>
      <c r="C293" s="6"/>
      <c r="D293" s="6"/>
      <c r="E293" s="6"/>
    </row>
    <row r="294" spans="1:5" ht="16.5" x14ac:dyDescent="0.25">
      <c r="A294" s="6"/>
      <c r="B294" s="7"/>
      <c r="C294" s="6"/>
      <c r="D294" s="6"/>
      <c r="E294" s="6"/>
    </row>
    <row r="295" spans="1:5" x14ac:dyDescent="0.25">
      <c r="B295" s="2"/>
    </row>
    <row r="296" spans="1:5" x14ac:dyDescent="0.25">
      <c r="B296" s="2"/>
    </row>
    <row r="297" spans="1:5" x14ac:dyDescent="0.25">
      <c r="B297" s="2"/>
    </row>
    <row r="298" spans="1:5" x14ac:dyDescent="0.25">
      <c r="B298" s="2"/>
    </row>
    <row r="299" spans="1:5" x14ac:dyDescent="0.25">
      <c r="B299" s="2"/>
    </row>
    <row r="300" spans="1:5" x14ac:dyDescent="0.25">
      <c r="B300" s="2"/>
    </row>
  </sheetData>
  <mergeCells count="140">
    <mergeCell ref="H39:H42"/>
    <mergeCell ref="I39:I42"/>
    <mergeCell ref="B17:C17"/>
    <mergeCell ref="B27:C27"/>
    <mergeCell ref="B31:C31"/>
    <mergeCell ref="B38:C38"/>
    <mergeCell ref="A16:C16"/>
    <mergeCell ref="F18:F22"/>
    <mergeCell ref="G18:G22"/>
    <mergeCell ref="D18:D22"/>
    <mergeCell ref="E18:E22"/>
    <mergeCell ref="H28:H29"/>
    <mergeCell ref="I28:I29"/>
    <mergeCell ref="F32:F37"/>
    <mergeCell ref="G32:G37"/>
    <mergeCell ref="F39:F42"/>
    <mergeCell ref="G39:G42"/>
    <mergeCell ref="F28:F29"/>
    <mergeCell ref="G28:G29"/>
    <mergeCell ref="H1:K1"/>
    <mergeCell ref="H3:K3"/>
    <mergeCell ref="H4:K4"/>
    <mergeCell ref="H6:I6"/>
    <mergeCell ref="J6:K6"/>
    <mergeCell ref="A9:K9"/>
    <mergeCell ref="A10:K10"/>
    <mergeCell ref="D13:E13"/>
    <mergeCell ref="F13:G13"/>
    <mergeCell ref="H13:I13"/>
    <mergeCell ref="C3:E3"/>
    <mergeCell ref="C4:E4"/>
    <mergeCell ref="D6:E6"/>
    <mergeCell ref="C7:D7"/>
    <mergeCell ref="C1:E1"/>
    <mergeCell ref="D12:E12"/>
    <mergeCell ref="F12:G12"/>
    <mergeCell ref="H12:I12"/>
    <mergeCell ref="B12:B14"/>
    <mergeCell ref="C12:C14"/>
    <mergeCell ref="A12:A14"/>
    <mergeCell ref="H93:H97"/>
    <mergeCell ref="I93:I97"/>
    <mergeCell ref="H100:H107"/>
    <mergeCell ref="I100:I107"/>
    <mergeCell ref="H44:H51"/>
    <mergeCell ref="I44:I51"/>
    <mergeCell ref="H53:H57"/>
    <mergeCell ref="I53:I57"/>
    <mergeCell ref="H59:H64"/>
    <mergeCell ref="I59:I64"/>
    <mergeCell ref="H76:H77"/>
    <mergeCell ref="I76:I77"/>
    <mergeCell ref="H88:H91"/>
    <mergeCell ref="I88:I91"/>
    <mergeCell ref="H66:H68"/>
    <mergeCell ref="I66:I68"/>
    <mergeCell ref="H70:H71"/>
    <mergeCell ref="I70:I71"/>
    <mergeCell ref="H73:H74"/>
    <mergeCell ref="I73:I74"/>
    <mergeCell ref="H80:H86"/>
    <mergeCell ref="I80:I86"/>
    <mergeCell ref="F93:F97"/>
    <mergeCell ref="G93:G97"/>
    <mergeCell ref="F100:F107"/>
    <mergeCell ref="G100:G107"/>
    <mergeCell ref="F109:F117"/>
    <mergeCell ref="G109:G117"/>
    <mergeCell ref="F76:F77"/>
    <mergeCell ref="G76:G77"/>
    <mergeCell ref="F88:F91"/>
    <mergeCell ref="G88:G91"/>
    <mergeCell ref="F80:F86"/>
    <mergeCell ref="G80:G86"/>
    <mergeCell ref="F73:F74"/>
    <mergeCell ref="G73:G74"/>
    <mergeCell ref="F44:F51"/>
    <mergeCell ref="G44:G51"/>
    <mergeCell ref="F53:F57"/>
    <mergeCell ref="G53:G57"/>
    <mergeCell ref="F59:F64"/>
    <mergeCell ref="G59:G64"/>
    <mergeCell ref="F66:F68"/>
    <mergeCell ref="D39:D42"/>
    <mergeCell ref="E39:E42"/>
    <mergeCell ref="D53:D57"/>
    <mergeCell ref="E53:E57"/>
    <mergeCell ref="D28:D29"/>
    <mergeCell ref="E28:E29"/>
    <mergeCell ref="G66:G68"/>
    <mergeCell ref="F70:F71"/>
    <mergeCell ref="G70:G71"/>
    <mergeCell ref="A122:K122"/>
    <mergeCell ref="H109:H117"/>
    <mergeCell ref="I109:I117"/>
    <mergeCell ref="B92:C92"/>
    <mergeCell ref="A98:C98"/>
    <mergeCell ref="B79:C79"/>
    <mergeCell ref="D59:D64"/>
    <mergeCell ref="A78:C78"/>
    <mergeCell ref="B72:C72"/>
    <mergeCell ref="B75:C75"/>
    <mergeCell ref="D100:D107"/>
    <mergeCell ref="E100:E107"/>
    <mergeCell ref="E80:E86"/>
    <mergeCell ref="D80:D86"/>
    <mergeCell ref="D93:D97"/>
    <mergeCell ref="E93:E97"/>
    <mergeCell ref="E88:E91"/>
    <mergeCell ref="D66:D68"/>
    <mergeCell ref="E66:E68"/>
    <mergeCell ref="D70:D71"/>
    <mergeCell ref="E70:E71"/>
    <mergeCell ref="D73:D74"/>
    <mergeCell ref="E73:E74"/>
    <mergeCell ref="E59:E64"/>
    <mergeCell ref="H18:H22"/>
    <mergeCell ref="I18:I22"/>
    <mergeCell ref="H32:H37"/>
    <mergeCell ref="I32:I37"/>
    <mergeCell ref="D109:D117"/>
    <mergeCell ref="E109:E117"/>
    <mergeCell ref="B108:C108"/>
    <mergeCell ref="B118:C118"/>
    <mergeCell ref="A120:C120"/>
    <mergeCell ref="B99:C99"/>
    <mergeCell ref="B43:C43"/>
    <mergeCell ref="B52:C52"/>
    <mergeCell ref="B58:C58"/>
    <mergeCell ref="B65:C65"/>
    <mergeCell ref="B69:C69"/>
    <mergeCell ref="B23:C23"/>
    <mergeCell ref="D76:D77"/>
    <mergeCell ref="E76:E77"/>
    <mergeCell ref="D88:D91"/>
    <mergeCell ref="B87:C87"/>
    <mergeCell ref="D44:D51"/>
    <mergeCell ref="E44:E51"/>
    <mergeCell ref="D32:D37"/>
    <mergeCell ref="E32:E37"/>
  </mergeCells>
  <pageMargins left="0.7" right="0.7" top="0.75" bottom="0.75" header="0.3" footer="0.3"/>
  <pageSetup paperSize="9" scale="4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7"/>
  <sheetViews>
    <sheetView view="pageBreakPreview" topLeftCell="C4" zoomScaleNormal="100" zoomScaleSheetLayoutView="100" workbookViewId="0">
      <selection activeCell="H18" sqref="H18"/>
    </sheetView>
  </sheetViews>
  <sheetFormatPr defaultRowHeight="15" x14ac:dyDescent="0.25"/>
  <cols>
    <col min="1" max="1" width="6" style="1" customWidth="1"/>
    <col min="2" max="2" width="49.42578125" style="1" customWidth="1"/>
    <col min="3" max="3" width="22.28515625" style="1" customWidth="1"/>
    <col min="4" max="4" width="15.5703125" style="1" customWidth="1"/>
    <col min="5" max="5" width="17.7109375" style="1" customWidth="1"/>
    <col min="6" max="6" width="16.28515625" style="1" customWidth="1"/>
    <col min="7" max="7" width="16.7109375" style="1" customWidth="1"/>
    <col min="8" max="8" width="16.42578125" style="1" customWidth="1"/>
    <col min="9" max="9" width="24.85546875" style="1" customWidth="1"/>
    <col min="10" max="10" width="15.5703125" style="1" customWidth="1"/>
    <col min="11" max="11" width="18" style="1" customWidth="1"/>
    <col min="12" max="13" width="16.7109375" style="1" customWidth="1"/>
    <col min="14" max="16384" width="9.140625" style="1"/>
  </cols>
  <sheetData>
    <row r="1" spans="1:13" ht="64.5" customHeight="1" x14ac:dyDescent="0.25">
      <c r="C1" s="119"/>
      <c r="D1" s="119"/>
      <c r="E1" s="119"/>
      <c r="G1" s="109" t="s">
        <v>121</v>
      </c>
      <c r="H1" s="109"/>
      <c r="I1" s="109"/>
      <c r="J1" s="3"/>
      <c r="K1" s="109"/>
      <c r="L1" s="109"/>
      <c r="M1" s="109"/>
    </row>
    <row r="3" spans="1:13" ht="33" customHeight="1" x14ac:dyDescent="0.25">
      <c r="G3" s="134" t="s">
        <v>6</v>
      </c>
      <c r="H3" s="134"/>
      <c r="I3" s="134"/>
      <c r="K3" s="113"/>
      <c r="L3" s="113"/>
      <c r="M3" s="113"/>
    </row>
    <row r="4" spans="1:13" ht="33.75" customHeight="1" x14ac:dyDescent="0.25">
      <c r="G4" s="135" t="s">
        <v>94</v>
      </c>
      <c r="H4" s="135"/>
      <c r="I4" s="135"/>
      <c r="K4" s="116"/>
      <c r="L4" s="116"/>
      <c r="M4" s="116"/>
    </row>
    <row r="5" spans="1:13" ht="33.75" customHeight="1" x14ac:dyDescent="0.25">
      <c r="G5" s="71"/>
      <c r="H5" s="136" t="s">
        <v>95</v>
      </c>
      <c r="I5" s="136"/>
      <c r="K5" s="72"/>
      <c r="L5" s="133"/>
      <c r="M5" s="133"/>
    </row>
    <row r="6" spans="1:13" x14ac:dyDescent="0.25">
      <c r="C6" s="4"/>
      <c r="D6" s="4"/>
      <c r="E6" s="4"/>
    </row>
    <row r="7" spans="1:13" ht="16.5" x14ac:dyDescent="0.25">
      <c r="A7" s="137" t="s">
        <v>5</v>
      </c>
      <c r="B7" s="137"/>
      <c r="C7" s="137"/>
      <c r="D7" s="137"/>
      <c r="E7" s="137"/>
      <c r="F7" s="137"/>
      <c r="G7" s="137"/>
      <c r="H7" s="137"/>
      <c r="I7" s="137"/>
      <c r="J7" s="70"/>
      <c r="K7" s="70"/>
      <c r="L7" s="70"/>
      <c r="M7" s="70"/>
    </row>
    <row r="8" spans="1:13" ht="31.5" customHeight="1" x14ac:dyDescent="0.25">
      <c r="A8" s="113" t="s">
        <v>113</v>
      </c>
      <c r="B8" s="113"/>
      <c r="C8" s="113"/>
      <c r="D8" s="113"/>
      <c r="E8" s="113"/>
      <c r="F8" s="113"/>
      <c r="G8" s="113"/>
      <c r="H8" s="113"/>
      <c r="I8" s="113"/>
      <c r="J8" s="69"/>
      <c r="K8" s="69"/>
      <c r="L8" s="69"/>
      <c r="M8" s="69"/>
    </row>
    <row r="9" spans="1:13" ht="17.25" thickBot="1" x14ac:dyDescent="0.3">
      <c r="A9" s="5"/>
      <c r="B9" s="5"/>
      <c r="C9" s="5"/>
      <c r="D9" s="5"/>
      <c r="E9" s="5"/>
      <c r="J9" s="70"/>
      <c r="K9" s="70"/>
    </row>
    <row r="10" spans="1:13" ht="16.5" x14ac:dyDescent="0.25">
      <c r="A10" s="122" t="s">
        <v>0</v>
      </c>
      <c r="B10" s="124" t="s">
        <v>2</v>
      </c>
      <c r="C10" s="127" t="s">
        <v>3</v>
      </c>
      <c r="D10" s="122" t="s">
        <v>97</v>
      </c>
      <c r="E10" s="123"/>
      <c r="F10" s="122" t="s">
        <v>98</v>
      </c>
      <c r="G10" s="123"/>
      <c r="H10" s="122" t="s">
        <v>99</v>
      </c>
      <c r="I10" s="123"/>
      <c r="J10" s="82"/>
      <c r="K10" s="70"/>
      <c r="L10" s="81"/>
    </row>
    <row r="11" spans="1:13" ht="46.5" customHeight="1" x14ac:dyDescent="0.25">
      <c r="A11" s="114"/>
      <c r="B11" s="125"/>
      <c r="C11" s="128"/>
      <c r="D11" s="114" t="s">
        <v>120</v>
      </c>
      <c r="E11" s="115"/>
      <c r="F11" s="114" t="s">
        <v>92</v>
      </c>
      <c r="G11" s="115"/>
      <c r="H11" s="114" t="s">
        <v>118</v>
      </c>
      <c r="I11" s="115"/>
      <c r="J11" s="82"/>
      <c r="K11" s="70"/>
      <c r="L11" s="81"/>
    </row>
    <row r="12" spans="1:13" ht="57.75" thickBot="1" x14ac:dyDescent="0.3">
      <c r="A12" s="130"/>
      <c r="B12" s="126"/>
      <c r="C12" s="129"/>
      <c r="D12" s="25" t="s">
        <v>4</v>
      </c>
      <c r="E12" s="17" t="s">
        <v>51</v>
      </c>
      <c r="F12" s="25" t="s">
        <v>4</v>
      </c>
      <c r="G12" s="17" t="s">
        <v>51</v>
      </c>
      <c r="H12" s="80" t="s">
        <v>4</v>
      </c>
      <c r="I12" s="17" t="s">
        <v>51</v>
      </c>
      <c r="J12" s="82"/>
      <c r="K12" s="70"/>
      <c r="L12" s="81"/>
    </row>
    <row r="13" spans="1:13" ht="17.25" thickBot="1" x14ac:dyDescent="0.3">
      <c r="A13" s="23">
        <v>1</v>
      </c>
      <c r="B13" s="24">
        <v>2</v>
      </c>
      <c r="C13" s="32">
        <v>3</v>
      </c>
      <c r="D13" s="23">
        <v>4</v>
      </c>
      <c r="E13" s="28">
        <v>5</v>
      </c>
      <c r="F13" s="23">
        <v>6</v>
      </c>
      <c r="G13" s="28">
        <v>7</v>
      </c>
      <c r="H13" s="79">
        <v>8</v>
      </c>
      <c r="I13" s="28">
        <v>9</v>
      </c>
      <c r="J13" s="82"/>
      <c r="K13" s="70"/>
      <c r="L13" s="81"/>
    </row>
    <row r="14" spans="1:13" ht="30.75" thickBot="1" x14ac:dyDescent="0.3">
      <c r="A14" s="30">
        <v>1</v>
      </c>
      <c r="B14" s="27" t="s">
        <v>114</v>
      </c>
      <c r="C14" s="33" t="s">
        <v>91</v>
      </c>
      <c r="D14" s="34">
        <f>0.5*428.3*12</f>
        <v>2569.8000000000002</v>
      </c>
      <c r="E14" s="35">
        <v>0.5</v>
      </c>
      <c r="F14" s="38">
        <f>0.5*540.3*12</f>
        <v>3241.7999999999997</v>
      </c>
      <c r="G14" s="31">
        <v>0.5</v>
      </c>
      <c r="H14" s="38">
        <f>0.5*157.2*12</f>
        <v>943.19999999999993</v>
      </c>
      <c r="I14" s="31">
        <v>0.5</v>
      </c>
      <c r="J14" s="82"/>
      <c r="K14" s="70"/>
      <c r="L14" s="81"/>
    </row>
    <row r="15" spans="1:13" ht="17.25" thickBot="1" x14ac:dyDescent="0.3">
      <c r="A15" s="93" t="s">
        <v>1</v>
      </c>
      <c r="B15" s="94"/>
      <c r="C15" s="95"/>
      <c r="D15" s="36">
        <f>SUM(D14:D14)</f>
        <v>2569.8000000000002</v>
      </c>
      <c r="E15" s="37">
        <f>SUM(E14:E14)</f>
        <v>0.5</v>
      </c>
      <c r="F15" s="39">
        <f t="shared" ref="F15:I15" si="0">SUM(F14)</f>
        <v>3241.7999999999997</v>
      </c>
      <c r="G15" s="29">
        <f t="shared" si="0"/>
        <v>0.5</v>
      </c>
      <c r="H15" s="39">
        <f t="shared" si="0"/>
        <v>943.19999999999993</v>
      </c>
      <c r="I15" s="29">
        <f t="shared" si="0"/>
        <v>0.5</v>
      </c>
      <c r="J15" s="82"/>
      <c r="K15" s="70"/>
    </row>
    <row r="16" spans="1:13" x14ac:dyDescent="0.25">
      <c r="J16" s="81"/>
    </row>
    <row r="17" spans="6:6" x14ac:dyDescent="0.25">
      <c r="F17" s="81"/>
    </row>
  </sheetData>
  <mergeCells count="21">
    <mergeCell ref="G3:I3"/>
    <mergeCell ref="G4:I4"/>
    <mergeCell ref="H5:I5"/>
    <mergeCell ref="A8:I8"/>
    <mergeCell ref="A7:I7"/>
    <mergeCell ref="A15:C15"/>
    <mergeCell ref="L5:M5"/>
    <mergeCell ref="C1:E1"/>
    <mergeCell ref="K3:M3"/>
    <mergeCell ref="K4:M4"/>
    <mergeCell ref="B10:B12"/>
    <mergeCell ref="A10:A12"/>
    <mergeCell ref="C10:C12"/>
    <mergeCell ref="D10:E10"/>
    <mergeCell ref="K1:M1"/>
    <mergeCell ref="F10:G10"/>
    <mergeCell ref="H10:I10"/>
    <mergeCell ref="D11:E11"/>
    <mergeCell ref="F11:G11"/>
    <mergeCell ref="H11:I11"/>
    <mergeCell ref="G1:I1"/>
  </mergeCells>
  <pageMargins left="0.7" right="0.7" top="0.75" bottom="0.75" header="0.3" footer="0.3"/>
  <pageSetup paperSize="9"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№2</vt:lpstr>
      <vt:lpstr>Приложение №4</vt:lpstr>
      <vt:lpstr>'Приложение №4'!Область_печати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Стебнева Наталья Константиновна</cp:lastModifiedBy>
  <cp:lastPrinted>2020-01-23T14:28:47Z</cp:lastPrinted>
  <dcterms:created xsi:type="dcterms:W3CDTF">2016-09-16T05:26:15Z</dcterms:created>
  <dcterms:modified xsi:type="dcterms:W3CDTF">2020-03-03T10:19:39Z</dcterms:modified>
</cp:coreProperties>
</file>