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85" windowWidth="20730" windowHeight="10365"/>
  </bookViews>
  <sheets>
    <sheet name="Приложение 2" sheetId="1" r:id="rId1"/>
  </sheets>
  <definedNames>
    <definedName name="_xlnm._FilterDatabase" localSheetId="0" hidden="1">'Приложение 2'!$A$5:$U$80</definedName>
    <definedName name="_xlnm.Print_Area" localSheetId="0">'Приложение 2'!$A$1:$U$74</definedName>
  </definedNames>
  <calcPr calcId="145621"/>
</workbook>
</file>

<file path=xl/calcChain.xml><?xml version="1.0" encoding="utf-8"?>
<calcChain xmlns="http://schemas.openxmlformats.org/spreadsheetml/2006/main">
  <c r="T41" i="1" l="1"/>
  <c r="U41" i="1" s="1"/>
  <c r="T36" i="1"/>
  <c r="U36" i="1" s="1"/>
  <c r="T11" i="1" l="1"/>
  <c r="U11" i="1" s="1"/>
  <c r="T12" i="1"/>
  <c r="U12" i="1" s="1"/>
  <c r="J74" i="1" l="1"/>
  <c r="I74" i="1"/>
  <c r="H74" i="1"/>
  <c r="D74" i="1"/>
  <c r="J71" i="1"/>
  <c r="I71" i="1"/>
  <c r="H71" i="1"/>
  <c r="D71" i="1"/>
  <c r="J67" i="1"/>
  <c r="H67" i="1"/>
  <c r="I67" i="1"/>
  <c r="D67" i="1"/>
  <c r="J62" i="1"/>
  <c r="I62" i="1"/>
  <c r="H62" i="1"/>
  <c r="D62" i="1"/>
  <c r="J49" i="1"/>
  <c r="I49" i="1"/>
  <c r="H49" i="1"/>
  <c r="D49" i="1"/>
  <c r="J46" i="1"/>
  <c r="I46" i="1"/>
  <c r="H46" i="1"/>
  <c r="D46" i="1"/>
  <c r="J31" i="1"/>
  <c r="I31" i="1"/>
  <c r="H31" i="1"/>
  <c r="D31" i="1"/>
  <c r="J27" i="1"/>
  <c r="I27" i="1"/>
  <c r="H27" i="1"/>
  <c r="D27" i="1"/>
  <c r="J21" i="1"/>
  <c r="I21" i="1"/>
  <c r="H21" i="1"/>
  <c r="D21" i="1"/>
  <c r="J17" i="1"/>
  <c r="I17" i="1"/>
  <c r="H17" i="1"/>
  <c r="D17" i="1"/>
  <c r="J14" i="1"/>
  <c r="I14" i="1"/>
  <c r="H14" i="1"/>
  <c r="D14" i="1"/>
  <c r="T73" i="1"/>
  <c r="U73" i="1" s="1"/>
  <c r="U74" i="1" s="1"/>
  <c r="T70" i="1"/>
  <c r="U70" i="1" s="1"/>
  <c r="T69" i="1"/>
  <c r="T65" i="1"/>
  <c r="U65" i="1" s="1"/>
  <c r="T66" i="1"/>
  <c r="U66" i="1" s="1"/>
  <c r="T64" i="1"/>
  <c r="U64" i="1" s="1"/>
  <c r="T52" i="1"/>
  <c r="U52" i="1" s="1"/>
  <c r="T53" i="1"/>
  <c r="U53" i="1" s="1"/>
  <c r="T54" i="1"/>
  <c r="U54" i="1" s="1"/>
  <c r="T55" i="1"/>
  <c r="U55" i="1" s="1"/>
  <c r="T56" i="1"/>
  <c r="U56" i="1" s="1"/>
  <c r="T57" i="1"/>
  <c r="U57" i="1" s="1"/>
  <c r="T58" i="1"/>
  <c r="U58" i="1" s="1"/>
  <c r="T59" i="1"/>
  <c r="U59" i="1" s="1"/>
  <c r="T60" i="1"/>
  <c r="U60" i="1" s="1"/>
  <c r="T61" i="1"/>
  <c r="U61" i="1" s="1"/>
  <c r="T51" i="1"/>
  <c r="U51" i="1" s="1"/>
  <c r="T48" i="1"/>
  <c r="U48" i="1" s="1"/>
  <c r="U49" i="1" s="1"/>
  <c r="T34" i="1"/>
  <c r="U34" i="1" s="1"/>
  <c r="T35" i="1"/>
  <c r="U35" i="1" s="1"/>
  <c r="T37" i="1"/>
  <c r="U37" i="1" s="1"/>
  <c r="T38" i="1"/>
  <c r="U38" i="1" s="1"/>
  <c r="T39" i="1"/>
  <c r="U39" i="1" s="1"/>
  <c r="T40" i="1"/>
  <c r="U40" i="1" s="1"/>
  <c r="T42" i="1"/>
  <c r="U42" i="1" s="1"/>
  <c r="T43" i="1"/>
  <c r="U43" i="1" s="1"/>
  <c r="T44" i="1"/>
  <c r="U44" i="1" s="1"/>
  <c r="T45" i="1"/>
  <c r="U45" i="1" s="1"/>
  <c r="T33" i="1"/>
  <c r="U33" i="1" s="1"/>
  <c r="T29" i="1"/>
  <c r="U29" i="1" s="1"/>
  <c r="T30" i="1"/>
  <c r="U30" i="1" s="1"/>
  <c r="T24" i="1"/>
  <c r="U24" i="1" s="1"/>
  <c r="T25" i="1"/>
  <c r="U25" i="1" s="1"/>
  <c r="T26" i="1"/>
  <c r="U26" i="1" s="1"/>
  <c r="T23" i="1"/>
  <c r="U23" i="1" s="1"/>
  <c r="T20" i="1"/>
  <c r="U20" i="1" s="1"/>
  <c r="T19" i="1"/>
  <c r="U19" i="1" s="1"/>
  <c r="T16" i="1"/>
  <c r="U16" i="1" s="1"/>
  <c r="U17" i="1" s="1"/>
  <c r="T13" i="1"/>
  <c r="U13" i="1" s="1"/>
  <c r="T10" i="1"/>
  <c r="U10" i="1" s="1"/>
  <c r="U67" i="1" l="1"/>
  <c r="U14" i="1"/>
  <c r="U21" i="1"/>
  <c r="T71" i="1"/>
  <c r="U69" i="1"/>
  <c r="U71" i="1" s="1"/>
  <c r="T17" i="1"/>
  <c r="T27" i="1"/>
  <c r="T31" i="1"/>
  <c r="U31" i="1" s="1"/>
  <c r="T62" i="1"/>
  <c r="U62" i="1" s="1"/>
  <c r="T14" i="1"/>
  <c r="T21" i="1"/>
  <c r="T46" i="1"/>
  <c r="U46" i="1" s="1"/>
  <c r="T67" i="1"/>
  <c r="T74" i="1"/>
  <c r="T49" i="1"/>
  <c r="U27" i="1"/>
</calcChain>
</file>

<file path=xl/sharedStrings.xml><?xml version="1.0" encoding="utf-8"?>
<sst xmlns="http://schemas.openxmlformats.org/spreadsheetml/2006/main" count="642" uniqueCount="133">
  <si>
    <t>№ п/п</t>
  </si>
  <si>
    <t>Улица</t>
  </si>
  <si>
    <t>№ дома</t>
  </si>
  <si>
    <t>этажность</t>
  </si>
  <si>
    <t>кол-во подъездов</t>
  </si>
  <si>
    <t>муниципальные, кв.м.</t>
  </si>
  <si>
    <t>ГВС</t>
  </si>
  <si>
    <t>ХВС</t>
  </si>
  <si>
    <t>отопление</t>
  </si>
  <si>
    <t>газоснабжение</t>
  </si>
  <si>
    <t>электроснабжение</t>
  </si>
  <si>
    <t>канализация</t>
  </si>
  <si>
    <t>стены</t>
  </si>
  <si>
    <t>фундамент</t>
  </si>
  <si>
    <t xml:space="preserve">ул. Кирова </t>
  </si>
  <si>
    <t>кирпич</t>
  </si>
  <si>
    <t>ленточный</t>
  </si>
  <si>
    <t>централизованное</t>
  </si>
  <si>
    <t>газ. колонка</t>
  </si>
  <si>
    <t>ж/б</t>
  </si>
  <si>
    <t>бутовый</t>
  </si>
  <si>
    <t>?</t>
  </si>
  <si>
    <t>ул. Советская</t>
  </si>
  <si>
    <t>индивидуальное</t>
  </si>
  <si>
    <t>пер. 2-ой Советский</t>
  </si>
  <si>
    <t>кирпично-ленточный</t>
  </si>
  <si>
    <t>бетонные блоки</t>
  </si>
  <si>
    <t xml:space="preserve">ул. Строителей </t>
  </si>
  <si>
    <t>ул. Строителей</t>
  </si>
  <si>
    <t xml:space="preserve">ул. Полевая </t>
  </si>
  <si>
    <t>ул. Красноармейская</t>
  </si>
  <si>
    <t>ул. им. В. Терешковой</t>
  </si>
  <si>
    <t>блоки</t>
  </si>
  <si>
    <t>кирпичные-столбы</t>
  </si>
  <si>
    <t>ул. Урицкого</t>
  </si>
  <si>
    <t>ул. Социалистическая</t>
  </si>
  <si>
    <t>кирпично-бутовый</t>
  </si>
  <si>
    <t>ул. Энергетиков</t>
  </si>
  <si>
    <t>ж/б блоки</t>
  </si>
  <si>
    <t xml:space="preserve">ул. Победы </t>
  </si>
  <si>
    <t>1а</t>
  </si>
  <si>
    <t>ул. Победы</t>
  </si>
  <si>
    <t>3а</t>
  </si>
  <si>
    <t>пер. им. В. Терешковой</t>
  </si>
  <si>
    <t>кирпичные столбы</t>
  </si>
  <si>
    <t>панель</t>
  </si>
  <si>
    <t xml:space="preserve">ул. Юбилейная </t>
  </si>
  <si>
    <t>бутовые блоки</t>
  </si>
  <si>
    <t>х</t>
  </si>
  <si>
    <t>Кол-во квартир</t>
  </si>
  <si>
    <t>Год постройки</t>
  </si>
  <si>
    <t>общая площадь. Кв.м.</t>
  </si>
  <si>
    <t>Приватизировано, кв.м.</t>
  </si>
  <si>
    <t>ценрализованное</t>
  </si>
  <si>
    <t xml:space="preserve">размер платы за 1 месяц в руб. </t>
  </si>
  <si>
    <t>размер платы за год в руб.</t>
  </si>
  <si>
    <t>размер платы в руб. за 1 кв.м. общей площади*</t>
  </si>
  <si>
    <t>оплата жилья (содержание и ремонт)+содержание внутридомовых инженерных систем</t>
  </si>
  <si>
    <t xml:space="preserve">Сведения о многоквартирных домах муниципального образования Починковского городского поселения Починковского района Смоленской области (г. Починок) представленных для проведения конкурса  по отбору управляющей организации  </t>
  </si>
  <si>
    <t xml:space="preserve">ул. Советская </t>
  </si>
  <si>
    <t>1-ый Микрорайон</t>
  </si>
  <si>
    <t>4а</t>
  </si>
  <si>
    <t>ул. Ново - Базарная</t>
  </si>
  <si>
    <t>1б</t>
  </si>
  <si>
    <t>2б</t>
  </si>
  <si>
    <t>ИТОГО по лоту №2</t>
  </si>
  <si>
    <t>ИТОГО по лоту №3</t>
  </si>
  <si>
    <t>ИТОГО по лоту №4</t>
  </si>
  <si>
    <t>ИТОГО по лоту №5</t>
  </si>
  <si>
    <t>ИТОГО по лоту №6</t>
  </si>
  <si>
    <t>ИТОГО по лоту №7</t>
  </si>
  <si>
    <t>ИТОГО по лоту №8</t>
  </si>
  <si>
    <t>ИТОГО по лоту №9</t>
  </si>
  <si>
    <t>ИТОГО по лоту №10</t>
  </si>
  <si>
    <t>ИТОГО по лоту №11</t>
  </si>
  <si>
    <t>2.1</t>
  </si>
  <si>
    <t>2.2</t>
  </si>
  <si>
    <t>2.3</t>
  </si>
  <si>
    <t>3.1</t>
  </si>
  <si>
    <t>4.1</t>
  </si>
  <si>
    <t>4.2</t>
  </si>
  <si>
    <t>5.1</t>
  </si>
  <si>
    <t>5.2</t>
  </si>
  <si>
    <t>5.3</t>
  </si>
  <si>
    <t>5.4</t>
  </si>
  <si>
    <t>6.1</t>
  </si>
  <si>
    <t>6.2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</si>
  <si>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</si>
  <si>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</si>
  <si>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</si>
  <si>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</si>
  <si>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</si>
  <si>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</si>
  <si>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</si>
  <si>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</si>
  <si>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</si>
  <si>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</si>
  <si>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7.11</t>
  </si>
  <si>
    <t>8.1</t>
  </si>
  <si>
    <t>9.1</t>
  </si>
  <si>
    <t>9.2</t>
  </si>
  <si>
    <t>9.3</t>
  </si>
  <si>
    <t>9.4</t>
  </si>
  <si>
    <t>9.5</t>
  </si>
  <si>
    <t>9.6</t>
  </si>
  <si>
    <t>9.7</t>
  </si>
  <si>
    <t>9.8</t>
  </si>
  <si>
    <t>9.9</t>
  </si>
  <si>
    <t>9.10</t>
  </si>
  <si>
    <t>9.11</t>
  </si>
  <si>
    <t>10.1</t>
  </si>
  <si>
    <t>10.2</t>
  </si>
  <si>
    <t>10.3</t>
  </si>
  <si>
    <t>11.1</t>
  </si>
  <si>
    <t>11.2</t>
  </si>
  <si>
    <t>12.1</t>
  </si>
  <si>
    <t>2.4</t>
  </si>
  <si>
    <t>7.12</t>
  </si>
  <si>
    <t>7.13</t>
  </si>
  <si>
    <t>отсутствует</t>
  </si>
  <si>
    <t>-</t>
  </si>
  <si>
    <t>Лот №2. Смоленская область, город Починок, улица Кирова, дом №7</t>
  </si>
  <si>
    <t>Лот №4. Смоленская область, город Починок, улица Красноармейская, дом №№62,66,68; Смоленская область, город Починок, улица Строителей, дом №№18,22</t>
  </si>
  <si>
    <t>Лот №7. Смоленская область, город Починок, улица Строителей, дом №1</t>
  </si>
  <si>
    <t>Лот №8. Смоленская область, город Починок, переулок им. В. Терешковой, дом №№4а,16; Смоленская область, город Починок, улица им. В. Терешковой, дом №№2,8,10; Смоленская область, город Починок, улица Ново - Базарная, дом №1а; Смоленская область, город Починок, улица Победы, дом №№1,1а,1б,2б,3а</t>
  </si>
  <si>
    <t>Лот №9. Смоленская область, город Починок, переулок им. В. Терешковой, дом №18; Смоленская область, город Починок, улица Социалистическая 43; Смоленская область, город Починок, улица Энергетиков, дом №2</t>
  </si>
  <si>
    <t>Лот №10. Смоленская область, город Починок, улица Красноармейская, дом №№15,19</t>
  </si>
  <si>
    <t>Лот №11. Смоленская область, город Починок, улица Урицкого, дом №47</t>
  </si>
  <si>
    <t>Лот №1. Смоленская область, город Починок, 1-ый Микрорайон, дом №8; Смоленская область, город Починок, улица Советская, дом №№3,5,67</t>
  </si>
  <si>
    <t>Лот №3. Смоленская область, город Починок, переулок 2-ой Советский, дом №№4,5</t>
  </si>
  <si>
    <t>Лот №5. Смоленская область, город Починок, улица Полевая, дом №21; Смоленская область, город Починок, улица Юбилейная, дом №6</t>
  </si>
  <si>
    <t>Лот №6. Смоленская область, город Починок, 1-ый Микрорайон, дом №7; Смоленская область, город Починок, улица Советская, дом №№7,10,31,35,36,37,38,39,42,46,53,59</t>
  </si>
  <si>
    <r>
      <rPr>
        <b/>
        <sz val="11"/>
        <color theme="1"/>
        <rFont val="Times New Roman"/>
        <family val="1"/>
        <charset val="204"/>
      </rPr>
      <t>Приложение №2</t>
    </r>
    <r>
      <rPr>
        <sz val="11"/>
        <color theme="1"/>
        <rFont val="Times New Roman"/>
        <family val="1"/>
        <charset val="204"/>
      </rPr>
      <t xml:space="preserve"> к конкурсной документации по отбору управляющей организации для управления многоквартирными домами, расположенными на территории муниципального образования Починковского городского поселения Починковского района Смоленской области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</si>
</sst>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vertical="center" wrapText="1"/>
    </xf>
    <xf numFmtId="0" fontId="3" fillId="0" borderId="0" xfId="0" applyFont="1"/>
    <xf numFmtId="0" fontId="5" fillId="0" borderId="0" xfId="0" applyFont="1" applyAlignment="1"/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8" fillId="2" borderId="2" xfId="0" applyFont="1" applyFill="1" applyBorder="1" applyAlignment="1">
      <alignment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2" fontId="3" fillId="2" borderId="2" xfId="0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4" fontId="4" fillId="2" borderId="3" xfId="0" applyNumberFormat="1" applyFont="1" applyFill="1" applyBorder="1" applyAlignment="1">
      <alignment horizontal="center" vertical="center" wrapText="1"/>
    </xf>
    <xf numFmtId="4" fontId="4" fillId="2" borderId="4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7" fillId="0" borderId="0" xfId="0" applyFont="1" applyBorder="1"/>
    <xf numFmtId="0" fontId="2" fillId="2" borderId="1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1" fillId="2" borderId="5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4" fontId="3" fillId="2" borderId="5" xfId="0" applyNumberFormat="1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4" fontId="3" fillId="2" borderId="18" xfId="0" applyNumberFormat="1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vertical="center" wrapText="1"/>
    </xf>
    <xf numFmtId="2" fontId="3" fillId="2" borderId="5" xfId="0" applyNumberFormat="1" applyFont="1" applyFill="1" applyBorder="1" applyAlignment="1">
      <alignment horizontal="center" vertical="center" wrapText="1"/>
    </xf>
    <xf numFmtId="4" fontId="3" fillId="2" borderId="2" xfId="0" applyNumberFormat="1" applyFont="1" applyFill="1" applyBorder="1" applyAlignment="1">
      <alignment horizontal="center" vertical="center" wrapText="1"/>
    </xf>
    <xf numFmtId="2" fontId="8" fillId="2" borderId="2" xfId="0" applyNumberFormat="1" applyFont="1" applyFill="1" applyBorder="1" applyAlignment="1">
      <alignment horizontal="center" vertical="center" wrapText="1"/>
    </xf>
    <xf numFmtId="0" fontId="3" fillId="0" borderId="1" xfId="0" applyFont="1" applyBorder="1"/>
    <xf numFmtId="0" fontId="3" fillId="0" borderId="5" xfId="0" applyFont="1" applyBorder="1" applyAlignment="1">
      <alignment horizontal="center"/>
    </xf>
    <xf numFmtId="2" fontId="3" fillId="0" borderId="1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2" fontId="3" fillId="0" borderId="5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2" fontId="3" fillId="0" borderId="2" xfId="0" applyNumberFormat="1" applyFont="1" applyBorder="1" applyAlignment="1">
      <alignment horizontal="center" vertical="center"/>
    </xf>
    <xf numFmtId="2" fontId="3" fillId="0" borderId="18" xfId="0" applyNumberFormat="1" applyFont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 wrapText="1"/>
    </xf>
    <xf numFmtId="2" fontId="4" fillId="2" borderId="3" xfId="0" applyNumberFormat="1" applyFont="1" applyFill="1" applyBorder="1" applyAlignment="1">
      <alignment horizontal="center" vertical="center" wrapText="1"/>
    </xf>
    <xf numFmtId="0" fontId="4" fillId="0" borderId="0" xfId="0" applyFont="1"/>
    <xf numFmtId="2" fontId="9" fillId="2" borderId="3" xfId="0" applyNumberFormat="1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vertical="center" wrapText="1"/>
    </xf>
    <xf numFmtId="2" fontId="4" fillId="0" borderId="3" xfId="0" applyNumberFormat="1" applyFont="1" applyBorder="1" applyAlignment="1">
      <alignment horizontal="center" vertical="center"/>
    </xf>
    <xf numFmtId="2" fontId="4" fillId="0" borderId="4" xfId="0" applyNumberFormat="1" applyFont="1" applyBorder="1" applyAlignment="1">
      <alignment horizontal="center" vertical="center"/>
    </xf>
    <xf numFmtId="2" fontId="4" fillId="0" borderId="3" xfId="0" applyNumberFormat="1" applyFont="1" applyBorder="1" applyAlignment="1">
      <alignment horizontal="center"/>
    </xf>
    <xf numFmtId="2" fontId="8" fillId="2" borderId="18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/>
    </xf>
    <xf numFmtId="4" fontId="4" fillId="0" borderId="3" xfId="0" applyNumberFormat="1" applyFont="1" applyBorder="1" applyAlignment="1">
      <alignment horizontal="center"/>
    </xf>
    <xf numFmtId="4" fontId="4" fillId="0" borderId="4" xfId="0" applyNumberFormat="1" applyFont="1" applyBorder="1" applyAlignment="1">
      <alignment horizontal="center"/>
    </xf>
    <xf numFmtId="49" fontId="1" fillId="2" borderId="18" xfId="0" applyNumberFormat="1" applyFont="1" applyFill="1" applyBorder="1" applyAlignment="1">
      <alignment horizontal="center" vertical="center" wrapText="1"/>
    </xf>
    <xf numFmtId="49" fontId="1" fillId="2" borderId="5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3" fillId="0" borderId="18" xfId="0" applyFont="1" applyBorder="1" applyAlignment="1">
      <alignment horizontal="left" vertical="center"/>
    </xf>
    <xf numFmtId="1" fontId="4" fillId="0" borderId="3" xfId="0" applyNumberFormat="1" applyFont="1" applyBorder="1" applyAlignment="1">
      <alignment horizontal="center"/>
    </xf>
    <xf numFmtId="0" fontId="2" fillId="2" borderId="1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/>
    </xf>
    <xf numFmtId="0" fontId="4" fillId="3" borderId="20" xfId="0" applyFont="1" applyFill="1" applyBorder="1" applyAlignment="1">
      <alignment horizontal="center"/>
    </xf>
    <xf numFmtId="0" fontId="4" fillId="3" borderId="21" xfId="0" applyFont="1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 vertical="center"/>
    </xf>
    <xf numFmtId="0" fontId="4" fillId="3" borderId="14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19" xfId="0" applyFont="1" applyFill="1" applyBorder="1" applyAlignment="1">
      <alignment horizontal="center" vertical="center" wrapText="1"/>
    </xf>
    <xf numFmtId="0" fontId="4" fillId="3" borderId="20" xfId="0" applyFont="1" applyFill="1" applyBorder="1" applyAlignment="1">
      <alignment horizontal="center" vertical="center" wrapText="1"/>
    </xf>
    <xf numFmtId="0" fontId="4" fillId="3" borderId="21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textRotation="90" wrapText="1"/>
    </xf>
    <xf numFmtId="0" fontId="2" fillId="2" borderId="1" xfId="0" applyFont="1" applyFill="1" applyBorder="1" applyAlignment="1">
      <alignment horizontal="center" vertical="center" textRotation="90" wrapText="1"/>
    </xf>
    <xf numFmtId="0" fontId="2" fillId="2" borderId="12" xfId="0" applyFont="1" applyFill="1" applyBorder="1" applyAlignment="1">
      <alignment horizontal="center" vertical="center" textRotation="90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vertical="center" textRotation="90" wrapText="1"/>
    </xf>
    <xf numFmtId="0" fontId="2" fillId="2" borderId="1" xfId="0" applyFont="1" applyFill="1" applyBorder="1" applyAlignment="1">
      <alignment vertical="center" textRotation="90" wrapText="1"/>
    </xf>
    <xf numFmtId="0" fontId="2" fillId="2" borderId="12" xfId="0" applyFont="1" applyFill="1" applyBorder="1" applyAlignment="1">
      <alignment vertical="center" textRotation="90" wrapText="1"/>
    </xf>
    <xf numFmtId="0" fontId="6" fillId="0" borderId="0" xfId="0" applyFont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02"/>
  <sheetViews>
    <sheetView tabSelected="1" view="pageBreakPreview" zoomScale="80" zoomScaleNormal="100" zoomScaleSheetLayoutView="80" workbookViewId="0">
      <selection activeCell="S6" sqref="S6:S7"/>
    </sheetView>
  </sheetViews>
  <sheetFormatPr defaultRowHeight="15" x14ac:dyDescent="0.25"/>
  <cols>
    <col min="1" max="1" width="6" style="5" customWidth="1"/>
    <col min="2" max="2" width="24.5703125" style="5" customWidth="1"/>
    <col min="3" max="8" width="9.28515625" style="5" bestFit="1" customWidth="1"/>
    <col min="9" max="9" width="9.5703125" style="5" bestFit="1" customWidth="1"/>
    <col min="10" max="10" width="9.28515625" style="5" bestFit="1" customWidth="1"/>
    <col min="11" max="11" width="10.5703125" style="5" customWidth="1"/>
    <col min="12" max="12" width="11.7109375" style="5" customWidth="1"/>
    <col min="13" max="13" width="13.140625" style="5" customWidth="1"/>
    <col min="14" max="14" width="10" style="5" customWidth="1"/>
    <col min="15" max="15" width="10.28515625" style="5" customWidth="1"/>
    <col min="16" max="16" width="12.5703125" style="5" customWidth="1"/>
    <col min="17" max="17" width="12.140625" style="5" customWidth="1"/>
    <col min="18" max="18" width="12.42578125" style="5" customWidth="1"/>
    <col min="19" max="19" width="17.85546875" style="5" customWidth="1"/>
    <col min="20" max="20" width="17.140625" style="5" customWidth="1"/>
    <col min="21" max="21" width="18.5703125" style="5" customWidth="1"/>
    <col min="22" max="16384" width="9.140625" style="5"/>
  </cols>
  <sheetData>
    <row r="1" spans="1:21" ht="105" customHeight="1" x14ac:dyDescent="0.25">
      <c r="S1" s="115" t="s">
        <v>132</v>
      </c>
      <c r="T1" s="115"/>
      <c r="U1" s="115"/>
    </row>
    <row r="3" spans="1:21" ht="36" customHeight="1" x14ac:dyDescent="0.25">
      <c r="A3" s="107" t="s">
        <v>58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</row>
    <row r="4" spans="1:21" ht="15.75" thickBot="1" x14ac:dyDescent="0.3"/>
    <row r="5" spans="1:21" ht="54.75" customHeight="1" x14ac:dyDescent="0.25">
      <c r="A5" s="112" t="s">
        <v>0</v>
      </c>
      <c r="B5" s="91" t="s">
        <v>1</v>
      </c>
      <c r="C5" s="91" t="s">
        <v>2</v>
      </c>
      <c r="D5" s="94" t="s">
        <v>49</v>
      </c>
      <c r="E5" s="94" t="s">
        <v>3</v>
      </c>
      <c r="F5" s="104" t="s">
        <v>4</v>
      </c>
      <c r="G5" s="94" t="s">
        <v>50</v>
      </c>
      <c r="H5" s="94" t="s">
        <v>51</v>
      </c>
      <c r="I5" s="94" t="s">
        <v>52</v>
      </c>
      <c r="J5" s="94" t="s">
        <v>5</v>
      </c>
      <c r="K5" s="91" t="s">
        <v>12</v>
      </c>
      <c r="L5" s="91" t="s">
        <v>13</v>
      </c>
      <c r="M5" s="94" t="s">
        <v>7</v>
      </c>
      <c r="N5" s="94" t="s">
        <v>6</v>
      </c>
      <c r="O5" s="94" t="s">
        <v>8</v>
      </c>
      <c r="P5" s="94" t="s">
        <v>9</v>
      </c>
      <c r="Q5" s="94" t="s">
        <v>10</v>
      </c>
      <c r="R5" s="94" t="s">
        <v>11</v>
      </c>
      <c r="S5" s="108" t="s">
        <v>57</v>
      </c>
      <c r="T5" s="108"/>
      <c r="U5" s="109"/>
    </row>
    <row r="6" spans="1:21" ht="32.25" customHeight="1" x14ac:dyDescent="0.25">
      <c r="A6" s="113"/>
      <c r="B6" s="92"/>
      <c r="C6" s="92"/>
      <c r="D6" s="95"/>
      <c r="E6" s="95"/>
      <c r="F6" s="105"/>
      <c r="G6" s="95"/>
      <c r="H6" s="95"/>
      <c r="I6" s="95"/>
      <c r="J6" s="95"/>
      <c r="K6" s="92"/>
      <c r="L6" s="92"/>
      <c r="M6" s="95"/>
      <c r="N6" s="95"/>
      <c r="O6" s="95"/>
      <c r="P6" s="95"/>
      <c r="Q6" s="95"/>
      <c r="R6" s="95"/>
      <c r="S6" s="102" t="s">
        <v>56</v>
      </c>
      <c r="T6" s="102" t="s">
        <v>54</v>
      </c>
      <c r="U6" s="110" t="s">
        <v>55</v>
      </c>
    </row>
    <row r="7" spans="1:21" ht="15.75" thickBot="1" x14ac:dyDescent="0.3">
      <c r="A7" s="114"/>
      <c r="B7" s="93"/>
      <c r="C7" s="93"/>
      <c r="D7" s="96"/>
      <c r="E7" s="96"/>
      <c r="F7" s="106"/>
      <c r="G7" s="96"/>
      <c r="H7" s="96"/>
      <c r="I7" s="96"/>
      <c r="J7" s="96"/>
      <c r="K7" s="93"/>
      <c r="L7" s="93"/>
      <c r="M7" s="96"/>
      <c r="N7" s="96"/>
      <c r="O7" s="96"/>
      <c r="P7" s="96"/>
      <c r="Q7" s="96"/>
      <c r="R7" s="96"/>
      <c r="S7" s="103"/>
      <c r="T7" s="103"/>
      <c r="U7" s="111"/>
    </row>
    <row r="8" spans="1:21" ht="15.75" thickBot="1" x14ac:dyDescent="0.3">
      <c r="A8" s="20">
        <v>1</v>
      </c>
      <c r="B8" s="20">
        <v>2</v>
      </c>
      <c r="C8" s="20">
        <v>3</v>
      </c>
      <c r="D8" s="20">
        <v>4</v>
      </c>
      <c r="E8" s="20">
        <v>5</v>
      </c>
      <c r="F8" s="20">
        <v>6</v>
      </c>
      <c r="G8" s="20">
        <v>7</v>
      </c>
      <c r="H8" s="20">
        <v>8</v>
      </c>
      <c r="I8" s="20">
        <v>9</v>
      </c>
      <c r="J8" s="20">
        <v>10</v>
      </c>
      <c r="K8" s="20">
        <v>11</v>
      </c>
      <c r="L8" s="20">
        <v>12</v>
      </c>
      <c r="M8" s="20">
        <v>13</v>
      </c>
      <c r="N8" s="20">
        <v>14</v>
      </c>
      <c r="O8" s="20">
        <v>15</v>
      </c>
      <c r="P8" s="20">
        <v>16</v>
      </c>
      <c r="Q8" s="20">
        <v>17</v>
      </c>
      <c r="R8" s="20">
        <v>18</v>
      </c>
      <c r="S8" s="20">
        <v>19</v>
      </c>
      <c r="T8" s="20">
        <v>20</v>
      </c>
      <c r="U8" s="20">
        <v>21</v>
      </c>
    </row>
    <row r="9" spans="1:21" ht="15.75" customHeight="1" thickBot="1" x14ac:dyDescent="0.3">
      <c r="A9" s="99" t="s">
        <v>128</v>
      </c>
      <c r="B9" s="100"/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1"/>
    </row>
    <row r="10" spans="1:21" ht="30" x14ac:dyDescent="0.25">
      <c r="A10" s="61" t="s">
        <v>75</v>
      </c>
      <c r="B10" s="27" t="s">
        <v>60</v>
      </c>
      <c r="C10" s="28">
        <v>8</v>
      </c>
      <c r="D10" s="26">
        <v>32</v>
      </c>
      <c r="E10" s="26">
        <v>4</v>
      </c>
      <c r="F10" s="26">
        <v>4</v>
      </c>
      <c r="G10" s="26">
        <v>1988</v>
      </c>
      <c r="H10" s="26">
        <v>1967.5</v>
      </c>
      <c r="I10" s="26">
        <v>1791.2</v>
      </c>
      <c r="J10" s="26">
        <v>176.3</v>
      </c>
      <c r="K10" s="26" t="s">
        <v>45</v>
      </c>
      <c r="L10" s="26" t="s">
        <v>19</v>
      </c>
      <c r="M10" s="36" t="s">
        <v>17</v>
      </c>
      <c r="N10" s="36" t="s">
        <v>17</v>
      </c>
      <c r="O10" s="36" t="s">
        <v>17</v>
      </c>
      <c r="P10" s="36" t="s">
        <v>17</v>
      </c>
      <c r="Q10" s="36" t="s">
        <v>17</v>
      </c>
      <c r="R10" s="36" t="s">
        <v>17</v>
      </c>
      <c r="S10" s="37">
        <v>10.95</v>
      </c>
      <c r="T10" s="30">
        <f>PRODUCT(S10*H10)</f>
        <v>21544.125</v>
      </c>
      <c r="U10" s="30">
        <f>PRODUCT(T10*12)</f>
        <v>258529.5</v>
      </c>
    </row>
    <row r="11" spans="1:21" ht="30" x14ac:dyDescent="0.25">
      <c r="A11" s="61" t="s">
        <v>76</v>
      </c>
      <c r="B11" s="8" t="s">
        <v>22</v>
      </c>
      <c r="C11" s="28">
        <v>3</v>
      </c>
      <c r="D11" s="26">
        <v>8</v>
      </c>
      <c r="E11" s="26">
        <v>2</v>
      </c>
      <c r="F11" s="26">
        <v>1</v>
      </c>
      <c r="G11" s="26">
        <v>1960</v>
      </c>
      <c r="H11" s="26">
        <v>282.3</v>
      </c>
      <c r="I11" s="26"/>
      <c r="J11" s="26"/>
      <c r="K11" s="26" t="s">
        <v>15</v>
      </c>
      <c r="L11" s="26" t="s">
        <v>44</v>
      </c>
      <c r="M11" s="36" t="s">
        <v>17</v>
      </c>
      <c r="N11" s="36" t="s">
        <v>17</v>
      </c>
      <c r="O11" s="36" t="s">
        <v>17</v>
      </c>
      <c r="P11" s="36" t="s">
        <v>17</v>
      </c>
      <c r="Q11" s="36" t="s">
        <v>17</v>
      </c>
      <c r="R11" s="36" t="s">
        <v>17</v>
      </c>
      <c r="S11" s="37">
        <v>10.95</v>
      </c>
      <c r="T11" s="30">
        <f t="shared" ref="T11:T12" si="0">PRODUCT(S11*H11)</f>
        <v>3091.1849999999999</v>
      </c>
      <c r="U11" s="30">
        <f t="shared" ref="U11:U12" si="1">PRODUCT(T11*12)</f>
        <v>37094.22</v>
      </c>
    </row>
    <row r="12" spans="1:21" ht="30" x14ac:dyDescent="0.25">
      <c r="A12" s="61" t="s">
        <v>77</v>
      </c>
      <c r="B12" s="8" t="s">
        <v>22</v>
      </c>
      <c r="C12" s="28">
        <v>5</v>
      </c>
      <c r="D12" s="26">
        <v>16</v>
      </c>
      <c r="E12" s="26">
        <v>2</v>
      </c>
      <c r="F12" s="26">
        <v>2</v>
      </c>
      <c r="G12" s="26">
        <v>1960</v>
      </c>
      <c r="H12" s="26">
        <v>561.70000000000005</v>
      </c>
      <c r="I12" s="26"/>
      <c r="J12" s="26"/>
      <c r="K12" s="26" t="s">
        <v>15</v>
      </c>
      <c r="L12" s="26" t="s">
        <v>26</v>
      </c>
      <c r="M12" s="36" t="s">
        <v>17</v>
      </c>
      <c r="N12" s="36" t="s">
        <v>17</v>
      </c>
      <c r="O12" s="36" t="s">
        <v>17</v>
      </c>
      <c r="P12" s="36" t="s">
        <v>17</v>
      </c>
      <c r="Q12" s="36" t="s">
        <v>17</v>
      </c>
      <c r="R12" s="36" t="s">
        <v>17</v>
      </c>
      <c r="S12" s="37">
        <v>10.95</v>
      </c>
      <c r="T12" s="30">
        <f t="shared" si="0"/>
        <v>6150.6149999999998</v>
      </c>
      <c r="U12" s="30">
        <f t="shared" si="1"/>
        <v>73807.38</v>
      </c>
    </row>
    <row r="13" spans="1:21" ht="30.75" thickBot="1" x14ac:dyDescent="0.3">
      <c r="A13" s="61" t="s">
        <v>116</v>
      </c>
      <c r="B13" s="9" t="s">
        <v>22</v>
      </c>
      <c r="C13" s="10">
        <v>67</v>
      </c>
      <c r="D13" s="3">
        <v>80</v>
      </c>
      <c r="E13" s="3">
        <v>5</v>
      </c>
      <c r="F13" s="3">
        <v>6</v>
      </c>
      <c r="G13" s="3">
        <v>1983</v>
      </c>
      <c r="H13" s="3">
        <v>4128.7</v>
      </c>
      <c r="I13" s="3">
        <v>3750.9</v>
      </c>
      <c r="J13" s="3">
        <v>377.8</v>
      </c>
      <c r="K13" s="3" t="s">
        <v>15</v>
      </c>
      <c r="L13" s="3" t="s">
        <v>19</v>
      </c>
      <c r="M13" s="4" t="s">
        <v>17</v>
      </c>
      <c r="N13" s="4" t="s">
        <v>17</v>
      </c>
      <c r="O13" s="4" t="s">
        <v>17</v>
      </c>
      <c r="P13" s="4" t="s">
        <v>17</v>
      </c>
      <c r="Q13" s="4" t="s">
        <v>17</v>
      </c>
      <c r="R13" s="4" t="s">
        <v>17</v>
      </c>
      <c r="S13" s="14">
        <v>10.95</v>
      </c>
      <c r="T13" s="38">
        <f t="shared" ref="T13" si="2">PRODUCT(S13*H13)</f>
        <v>45209.264999999992</v>
      </c>
      <c r="U13" s="38">
        <f t="shared" ref="U13" si="3">PRODUCT(T13*12)</f>
        <v>542511.17999999993</v>
      </c>
    </row>
    <row r="14" spans="1:21" s="50" customFormat="1" thickBot="1" x14ac:dyDescent="0.25">
      <c r="A14" s="68" t="s">
        <v>65</v>
      </c>
      <c r="B14" s="69"/>
      <c r="C14" s="70"/>
      <c r="D14" s="21">
        <f>SUM(D10:D13)</f>
        <v>136</v>
      </c>
      <c r="E14" s="21" t="s">
        <v>48</v>
      </c>
      <c r="F14" s="21" t="s">
        <v>48</v>
      </c>
      <c r="G14" s="21" t="s">
        <v>48</v>
      </c>
      <c r="H14" s="21">
        <f>SUM(H10:H13)</f>
        <v>6940.2</v>
      </c>
      <c r="I14" s="21">
        <f>SUM(I10:I13)</f>
        <v>5542.1</v>
      </c>
      <c r="J14" s="21">
        <f>SUM(J10:J13)</f>
        <v>554.1</v>
      </c>
      <c r="K14" s="21" t="s">
        <v>48</v>
      </c>
      <c r="L14" s="21" t="s">
        <v>48</v>
      </c>
      <c r="M14" s="21" t="s">
        <v>48</v>
      </c>
      <c r="N14" s="21" t="s">
        <v>48</v>
      </c>
      <c r="O14" s="48" t="s">
        <v>48</v>
      </c>
      <c r="P14" s="21" t="s">
        <v>48</v>
      </c>
      <c r="Q14" s="21" t="s">
        <v>48</v>
      </c>
      <c r="R14" s="21" t="s">
        <v>48</v>
      </c>
      <c r="S14" s="49" t="s">
        <v>48</v>
      </c>
      <c r="T14" s="16">
        <f>SUM(T10:T13)</f>
        <v>75995.19</v>
      </c>
      <c r="U14" s="17">
        <f>SUM(U10:U13)</f>
        <v>911942.27999999991</v>
      </c>
    </row>
    <row r="15" spans="1:21" ht="15.75" customHeight="1" thickBot="1" x14ac:dyDescent="0.3">
      <c r="A15" s="71" t="s">
        <v>121</v>
      </c>
      <c r="B15" s="72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3"/>
    </row>
    <row r="16" spans="1:21" ht="30.75" thickBot="1" x14ac:dyDescent="0.3">
      <c r="A16" s="60" t="s">
        <v>78</v>
      </c>
      <c r="B16" s="32" t="s">
        <v>14</v>
      </c>
      <c r="C16" s="33">
        <v>7</v>
      </c>
      <c r="D16" s="31">
        <v>22</v>
      </c>
      <c r="E16" s="31">
        <v>3</v>
      </c>
      <c r="F16" s="31">
        <v>2</v>
      </c>
      <c r="G16" s="31">
        <v>1962</v>
      </c>
      <c r="H16" s="31">
        <v>904.1</v>
      </c>
      <c r="I16" s="31">
        <v>500.8</v>
      </c>
      <c r="J16" s="31">
        <v>395.7</v>
      </c>
      <c r="K16" s="31" t="s">
        <v>15</v>
      </c>
      <c r="L16" s="31" t="s">
        <v>16</v>
      </c>
      <c r="M16" s="31" t="s">
        <v>17</v>
      </c>
      <c r="N16" s="31" t="s">
        <v>23</v>
      </c>
      <c r="O16" s="31" t="s">
        <v>17</v>
      </c>
      <c r="P16" s="31" t="s">
        <v>17</v>
      </c>
      <c r="Q16" s="31" t="s">
        <v>17</v>
      </c>
      <c r="R16" s="31" t="s">
        <v>17</v>
      </c>
      <c r="S16" s="34">
        <v>10.24</v>
      </c>
      <c r="T16" s="35">
        <f>PRODUCT(S16*H16)</f>
        <v>9257.9840000000004</v>
      </c>
      <c r="U16" s="35">
        <f>PRODUCT(T16*12)</f>
        <v>111095.808</v>
      </c>
    </row>
    <row r="17" spans="1:21" ht="15.75" thickBot="1" x14ac:dyDescent="0.3">
      <c r="A17" s="68" t="s">
        <v>66</v>
      </c>
      <c r="B17" s="69"/>
      <c r="C17" s="70"/>
      <c r="D17" s="21">
        <f>SUM(D16)</f>
        <v>22</v>
      </c>
      <c r="E17" s="21" t="s">
        <v>48</v>
      </c>
      <c r="F17" s="21" t="s">
        <v>48</v>
      </c>
      <c r="G17" s="21" t="s">
        <v>48</v>
      </c>
      <c r="H17" s="21">
        <f>SUM(H16)</f>
        <v>904.1</v>
      </c>
      <c r="I17" s="21">
        <f>SUM(I16)</f>
        <v>500.8</v>
      </c>
      <c r="J17" s="21">
        <f>SUM(J16)</f>
        <v>395.7</v>
      </c>
      <c r="K17" s="21" t="s">
        <v>48</v>
      </c>
      <c r="L17" s="21" t="s">
        <v>48</v>
      </c>
      <c r="M17" s="21" t="s">
        <v>48</v>
      </c>
      <c r="N17" s="21" t="s">
        <v>48</v>
      </c>
      <c r="O17" s="48" t="s">
        <v>48</v>
      </c>
      <c r="P17" s="21" t="s">
        <v>48</v>
      </c>
      <c r="Q17" s="21" t="s">
        <v>48</v>
      </c>
      <c r="R17" s="21" t="s">
        <v>48</v>
      </c>
      <c r="S17" s="15" t="s">
        <v>48</v>
      </c>
      <c r="T17" s="16">
        <f>SUM(T16)</f>
        <v>9257.9840000000004</v>
      </c>
      <c r="U17" s="17">
        <f>SUM(U16)</f>
        <v>111095.808</v>
      </c>
    </row>
    <row r="18" spans="1:21" ht="15.75" customHeight="1" thickBot="1" x14ac:dyDescent="0.3">
      <c r="A18" s="71" t="s">
        <v>129</v>
      </c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3"/>
    </row>
    <row r="19" spans="1:21" ht="30" x14ac:dyDescent="0.25">
      <c r="A19" s="61" t="s">
        <v>79</v>
      </c>
      <c r="B19" s="27" t="s">
        <v>24</v>
      </c>
      <c r="C19" s="28">
        <v>4</v>
      </c>
      <c r="D19" s="26">
        <v>16</v>
      </c>
      <c r="E19" s="26">
        <v>2</v>
      </c>
      <c r="F19" s="26">
        <v>2</v>
      </c>
      <c r="G19" s="26">
        <v>1964</v>
      </c>
      <c r="H19" s="26">
        <v>650.5</v>
      </c>
      <c r="I19" s="26">
        <v>515</v>
      </c>
      <c r="J19" s="26">
        <v>126.5</v>
      </c>
      <c r="K19" s="26" t="s">
        <v>15</v>
      </c>
      <c r="L19" s="26" t="s">
        <v>16</v>
      </c>
      <c r="M19" s="26" t="s">
        <v>17</v>
      </c>
      <c r="N19" s="26" t="s">
        <v>23</v>
      </c>
      <c r="O19" s="26" t="s">
        <v>17</v>
      </c>
      <c r="P19" s="26" t="s">
        <v>17</v>
      </c>
      <c r="Q19" s="26" t="s">
        <v>17</v>
      </c>
      <c r="R19" s="26" t="s">
        <v>17</v>
      </c>
      <c r="S19" s="29">
        <v>10.24</v>
      </c>
      <c r="T19" s="30">
        <f>PRODUCT(S19*H19)</f>
        <v>6661.12</v>
      </c>
      <c r="U19" s="30">
        <f>PRODUCT(T19*12)</f>
        <v>79933.440000000002</v>
      </c>
    </row>
    <row r="20" spans="1:21" ht="30.75" thickBot="1" x14ac:dyDescent="0.3">
      <c r="A20" s="61" t="s">
        <v>80</v>
      </c>
      <c r="B20" s="8" t="s">
        <v>24</v>
      </c>
      <c r="C20" s="7">
        <v>5</v>
      </c>
      <c r="D20" s="1">
        <v>36</v>
      </c>
      <c r="E20" s="1">
        <v>3</v>
      </c>
      <c r="F20" s="1">
        <v>3</v>
      </c>
      <c r="G20" s="1">
        <v>1959</v>
      </c>
      <c r="H20" s="1">
        <v>1515.4</v>
      </c>
      <c r="I20" s="1">
        <v>1269.2</v>
      </c>
      <c r="J20" s="1">
        <v>246.2</v>
      </c>
      <c r="K20" s="1" t="s">
        <v>15</v>
      </c>
      <c r="L20" s="1" t="s">
        <v>25</v>
      </c>
      <c r="M20" s="1" t="s">
        <v>17</v>
      </c>
      <c r="N20" s="26" t="s">
        <v>23</v>
      </c>
      <c r="O20" s="26" t="s">
        <v>17</v>
      </c>
      <c r="P20" s="26" t="s">
        <v>17</v>
      </c>
      <c r="Q20" s="26" t="s">
        <v>17</v>
      </c>
      <c r="R20" s="26" t="s">
        <v>17</v>
      </c>
      <c r="S20" s="11">
        <v>10.24</v>
      </c>
      <c r="T20" s="12">
        <f t="shared" ref="T20" si="4">PRODUCT(S20*H20)</f>
        <v>15517.696000000002</v>
      </c>
      <c r="U20" s="12">
        <f t="shared" ref="U20" si="5">PRODUCT(T20*12)</f>
        <v>186212.35200000001</v>
      </c>
    </row>
    <row r="21" spans="1:21" ht="15.75" thickBot="1" x14ac:dyDescent="0.3">
      <c r="A21" s="68" t="s">
        <v>67</v>
      </c>
      <c r="B21" s="69"/>
      <c r="C21" s="70"/>
      <c r="D21" s="21">
        <f>SUM(D19:D20)</f>
        <v>52</v>
      </c>
      <c r="E21" s="21" t="s">
        <v>48</v>
      </c>
      <c r="F21" s="21" t="s">
        <v>48</v>
      </c>
      <c r="G21" s="21" t="s">
        <v>48</v>
      </c>
      <c r="H21" s="21">
        <f>SUM(H19:H20)</f>
        <v>2165.9</v>
      </c>
      <c r="I21" s="21">
        <f>SUM(I19:I20)</f>
        <v>1784.2</v>
      </c>
      <c r="J21" s="21">
        <f>SUM(J19:J20)</f>
        <v>372.7</v>
      </c>
      <c r="K21" s="21" t="s">
        <v>48</v>
      </c>
      <c r="L21" s="21" t="s">
        <v>48</v>
      </c>
      <c r="M21" s="21" t="s">
        <v>48</v>
      </c>
      <c r="N21" s="21" t="s">
        <v>48</v>
      </c>
      <c r="O21" s="48" t="s">
        <v>48</v>
      </c>
      <c r="P21" s="21" t="s">
        <v>48</v>
      </c>
      <c r="Q21" s="21" t="s">
        <v>48</v>
      </c>
      <c r="R21" s="21" t="s">
        <v>48</v>
      </c>
      <c r="S21" s="15" t="s">
        <v>48</v>
      </c>
      <c r="T21" s="16">
        <f>SUM(T19:T20)</f>
        <v>22178.816000000003</v>
      </c>
      <c r="U21" s="17">
        <f>SUM(U19:U20)</f>
        <v>266145.79200000002</v>
      </c>
    </row>
    <row r="22" spans="1:21" ht="15.75" customHeight="1" thickBot="1" x14ac:dyDescent="0.3">
      <c r="A22" s="71" t="s">
        <v>122</v>
      </c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3"/>
    </row>
    <row r="23" spans="1:21" ht="30" x14ac:dyDescent="0.25">
      <c r="A23" s="61" t="s">
        <v>81</v>
      </c>
      <c r="B23" s="27" t="s">
        <v>30</v>
      </c>
      <c r="C23" s="28">
        <v>62</v>
      </c>
      <c r="D23" s="26">
        <v>16</v>
      </c>
      <c r="E23" s="26">
        <v>2</v>
      </c>
      <c r="F23" s="26">
        <v>2</v>
      </c>
      <c r="G23" s="26">
        <v>1971</v>
      </c>
      <c r="H23" s="26">
        <v>736</v>
      </c>
      <c r="I23" s="26">
        <v>563.9</v>
      </c>
      <c r="J23" s="26">
        <v>172.1</v>
      </c>
      <c r="K23" s="26" t="s">
        <v>15</v>
      </c>
      <c r="L23" s="26" t="s">
        <v>20</v>
      </c>
      <c r="M23" s="26" t="s">
        <v>17</v>
      </c>
      <c r="N23" s="36" t="s">
        <v>23</v>
      </c>
      <c r="O23" s="26" t="s">
        <v>17</v>
      </c>
      <c r="P23" s="26" t="s">
        <v>17</v>
      </c>
      <c r="Q23" s="26" t="s">
        <v>17</v>
      </c>
      <c r="R23" s="26" t="s">
        <v>17</v>
      </c>
      <c r="S23" s="28">
        <v>10.24</v>
      </c>
      <c r="T23" s="30">
        <f>PRODUCT(S23*H23)</f>
        <v>7536.64</v>
      </c>
      <c r="U23" s="30">
        <f>PRODUCT(T23*12)</f>
        <v>90439.680000000008</v>
      </c>
    </row>
    <row r="24" spans="1:21" ht="30" x14ac:dyDescent="0.25">
      <c r="A24" s="61" t="s">
        <v>82</v>
      </c>
      <c r="B24" s="8" t="s">
        <v>30</v>
      </c>
      <c r="C24" s="7">
        <v>68</v>
      </c>
      <c r="D24" s="1">
        <v>16</v>
      </c>
      <c r="E24" s="1">
        <v>2</v>
      </c>
      <c r="F24" s="1">
        <v>2</v>
      </c>
      <c r="G24" s="1">
        <v>1971</v>
      </c>
      <c r="H24" s="1">
        <v>736.2</v>
      </c>
      <c r="I24" s="1">
        <v>695.1</v>
      </c>
      <c r="J24" s="1">
        <v>41.1</v>
      </c>
      <c r="K24" s="1" t="s">
        <v>15</v>
      </c>
      <c r="L24" s="1" t="s">
        <v>20</v>
      </c>
      <c r="M24" s="1" t="s">
        <v>17</v>
      </c>
      <c r="N24" s="36" t="s">
        <v>23</v>
      </c>
      <c r="O24" s="26" t="s">
        <v>17</v>
      </c>
      <c r="P24" s="26" t="s">
        <v>17</v>
      </c>
      <c r="Q24" s="26" t="s">
        <v>17</v>
      </c>
      <c r="R24" s="26" t="s">
        <v>17</v>
      </c>
      <c r="S24" s="7">
        <v>10.24</v>
      </c>
      <c r="T24" s="12">
        <f t="shared" ref="T24:T26" si="6">PRODUCT(S24*H24)</f>
        <v>7538.688000000001</v>
      </c>
      <c r="U24" s="12">
        <f t="shared" ref="U24:U26" si="7">PRODUCT(T24*12)</f>
        <v>90464.256000000008</v>
      </c>
    </row>
    <row r="25" spans="1:21" ht="30" x14ac:dyDescent="0.25">
      <c r="A25" s="61" t="s">
        <v>83</v>
      </c>
      <c r="B25" s="8" t="s">
        <v>28</v>
      </c>
      <c r="C25" s="7">
        <v>18</v>
      </c>
      <c r="D25" s="1">
        <v>16</v>
      </c>
      <c r="E25" s="1">
        <v>2</v>
      </c>
      <c r="F25" s="1">
        <v>2</v>
      </c>
      <c r="G25" s="1">
        <v>1974</v>
      </c>
      <c r="H25" s="1">
        <v>630.29999999999995</v>
      </c>
      <c r="I25" s="1">
        <v>434.5</v>
      </c>
      <c r="J25" s="1">
        <v>195.8</v>
      </c>
      <c r="K25" s="1" t="s">
        <v>15</v>
      </c>
      <c r="L25" s="1" t="s">
        <v>26</v>
      </c>
      <c r="M25" s="1" t="s">
        <v>17</v>
      </c>
      <c r="N25" s="36" t="s">
        <v>23</v>
      </c>
      <c r="O25" s="26" t="s">
        <v>17</v>
      </c>
      <c r="P25" s="26" t="s">
        <v>17</v>
      </c>
      <c r="Q25" s="26" t="s">
        <v>17</v>
      </c>
      <c r="R25" s="26" t="s">
        <v>17</v>
      </c>
      <c r="S25" s="7">
        <v>10.24</v>
      </c>
      <c r="T25" s="12">
        <f t="shared" si="6"/>
        <v>6454.2719999999999</v>
      </c>
      <c r="U25" s="12">
        <f t="shared" si="7"/>
        <v>77451.263999999996</v>
      </c>
    </row>
    <row r="26" spans="1:21" ht="30.75" thickBot="1" x14ac:dyDescent="0.3">
      <c r="A26" s="61" t="s">
        <v>84</v>
      </c>
      <c r="B26" s="9" t="s">
        <v>27</v>
      </c>
      <c r="C26" s="10">
        <v>22</v>
      </c>
      <c r="D26" s="3">
        <v>18</v>
      </c>
      <c r="E26" s="3">
        <v>2</v>
      </c>
      <c r="F26" s="3">
        <v>3</v>
      </c>
      <c r="G26" s="3">
        <v>1987</v>
      </c>
      <c r="H26" s="3">
        <v>1264.5</v>
      </c>
      <c r="I26" s="3">
        <v>1171.8</v>
      </c>
      <c r="J26" s="3">
        <v>92.7</v>
      </c>
      <c r="K26" s="3" t="s">
        <v>15</v>
      </c>
      <c r="L26" s="3" t="s">
        <v>26</v>
      </c>
      <c r="M26" s="3" t="s">
        <v>17</v>
      </c>
      <c r="N26" s="36" t="s">
        <v>23</v>
      </c>
      <c r="O26" s="26" t="s">
        <v>17</v>
      </c>
      <c r="P26" s="26" t="s">
        <v>17</v>
      </c>
      <c r="Q26" s="26" t="s">
        <v>17</v>
      </c>
      <c r="R26" s="26" t="s">
        <v>17</v>
      </c>
      <c r="S26" s="10">
        <v>10.24</v>
      </c>
      <c r="T26" s="38">
        <f t="shared" si="6"/>
        <v>12948.48</v>
      </c>
      <c r="U26" s="38">
        <f t="shared" si="7"/>
        <v>155381.76000000001</v>
      </c>
    </row>
    <row r="27" spans="1:21" ht="15.75" thickBot="1" x14ac:dyDescent="0.3">
      <c r="A27" s="68" t="s">
        <v>68</v>
      </c>
      <c r="B27" s="69"/>
      <c r="C27" s="70"/>
      <c r="D27" s="21">
        <f>SUM(D23:D26)</f>
        <v>66</v>
      </c>
      <c r="E27" s="21" t="s">
        <v>48</v>
      </c>
      <c r="F27" s="21" t="s">
        <v>48</v>
      </c>
      <c r="G27" s="21" t="s">
        <v>48</v>
      </c>
      <c r="H27" s="21">
        <f>SUM(H23:H26)</f>
        <v>3367</v>
      </c>
      <c r="I27" s="21">
        <f>SUM(I23:I26)</f>
        <v>2865.3</v>
      </c>
      <c r="J27" s="21">
        <f>SUM(J23:J26)</f>
        <v>501.7</v>
      </c>
      <c r="K27" s="21" t="s">
        <v>48</v>
      </c>
      <c r="L27" s="21" t="s">
        <v>48</v>
      </c>
      <c r="M27" s="21" t="s">
        <v>48</v>
      </c>
      <c r="N27" s="21" t="s">
        <v>48</v>
      </c>
      <c r="O27" s="48" t="s">
        <v>48</v>
      </c>
      <c r="P27" s="21" t="s">
        <v>48</v>
      </c>
      <c r="Q27" s="21" t="s">
        <v>48</v>
      </c>
      <c r="R27" s="21" t="s">
        <v>48</v>
      </c>
      <c r="S27" s="48" t="s">
        <v>48</v>
      </c>
      <c r="T27" s="16">
        <f>SUM(T23:T26)</f>
        <v>34478.080000000002</v>
      </c>
      <c r="U27" s="17">
        <f>SUM(U23:U26)</f>
        <v>413736.96000000002</v>
      </c>
    </row>
    <row r="28" spans="1:21" ht="15.75" customHeight="1" thickBot="1" x14ac:dyDescent="0.3">
      <c r="A28" s="71" t="s">
        <v>130</v>
      </c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3"/>
    </row>
    <row r="29" spans="1:21" ht="30" x14ac:dyDescent="0.25">
      <c r="A29" s="61" t="s">
        <v>85</v>
      </c>
      <c r="B29" s="8" t="s">
        <v>29</v>
      </c>
      <c r="C29" s="7">
        <v>21</v>
      </c>
      <c r="D29" s="1">
        <v>35</v>
      </c>
      <c r="E29" s="1">
        <v>3</v>
      </c>
      <c r="F29" s="1">
        <v>2</v>
      </c>
      <c r="G29" s="1">
        <v>1987</v>
      </c>
      <c r="H29" s="1">
        <v>1560.9</v>
      </c>
      <c r="I29" s="1">
        <v>1155.9000000000001</v>
      </c>
      <c r="J29" s="1">
        <v>405</v>
      </c>
      <c r="K29" s="1" t="s">
        <v>15</v>
      </c>
      <c r="L29" s="1" t="s">
        <v>19</v>
      </c>
      <c r="M29" s="26" t="s">
        <v>17</v>
      </c>
      <c r="N29" s="26" t="s">
        <v>23</v>
      </c>
      <c r="O29" s="27" t="s">
        <v>17</v>
      </c>
      <c r="P29" s="27" t="s">
        <v>17</v>
      </c>
      <c r="Q29" s="27" t="s">
        <v>17</v>
      </c>
      <c r="R29" s="27" t="s">
        <v>17</v>
      </c>
      <c r="S29" s="37">
        <v>10.24</v>
      </c>
      <c r="T29" s="30">
        <f t="shared" ref="T29:T30" si="8">PRODUCT(S29*H29)</f>
        <v>15983.616000000002</v>
      </c>
      <c r="U29" s="30">
        <f t="shared" ref="U29:U31" si="9">PRODUCT(T29*12)</f>
        <v>191803.39200000002</v>
      </c>
    </row>
    <row r="30" spans="1:21" ht="30.75" thickBot="1" x14ac:dyDescent="0.3">
      <c r="A30" s="61" t="s">
        <v>86</v>
      </c>
      <c r="B30" s="9" t="s">
        <v>46</v>
      </c>
      <c r="C30" s="10">
        <v>6</v>
      </c>
      <c r="D30" s="3">
        <v>7</v>
      </c>
      <c r="E30" s="3">
        <v>2</v>
      </c>
      <c r="F30" s="3">
        <v>1</v>
      </c>
      <c r="G30" s="3">
        <v>1959</v>
      </c>
      <c r="H30" s="3">
        <v>286.60000000000002</v>
      </c>
      <c r="I30" s="3">
        <v>40.1</v>
      </c>
      <c r="J30" s="3">
        <v>246.5</v>
      </c>
      <c r="K30" s="3" t="s">
        <v>15</v>
      </c>
      <c r="L30" s="3" t="s">
        <v>20</v>
      </c>
      <c r="M30" s="26" t="s">
        <v>17</v>
      </c>
      <c r="N30" s="26" t="s">
        <v>23</v>
      </c>
      <c r="O30" s="27" t="s">
        <v>17</v>
      </c>
      <c r="P30" s="27" t="s">
        <v>17</v>
      </c>
      <c r="Q30" s="27" t="s">
        <v>17</v>
      </c>
      <c r="R30" s="27" t="s">
        <v>17</v>
      </c>
      <c r="S30" s="39">
        <v>8.86</v>
      </c>
      <c r="T30" s="35">
        <f t="shared" si="8"/>
        <v>2539.2759999999998</v>
      </c>
      <c r="U30" s="35">
        <f t="shared" si="9"/>
        <v>30471.311999999998</v>
      </c>
    </row>
    <row r="31" spans="1:21" ht="15.75" thickBot="1" x14ac:dyDescent="0.3">
      <c r="A31" s="68" t="s">
        <v>69</v>
      </c>
      <c r="B31" s="69"/>
      <c r="C31" s="70"/>
      <c r="D31" s="21">
        <f>SUM(D29:D30)</f>
        <v>42</v>
      </c>
      <c r="E31" s="21" t="s">
        <v>48</v>
      </c>
      <c r="F31" s="21" t="s">
        <v>48</v>
      </c>
      <c r="G31" s="21" t="s">
        <v>48</v>
      </c>
      <c r="H31" s="21">
        <f>SUM(H29:H30)</f>
        <v>1847.5</v>
      </c>
      <c r="I31" s="21">
        <f>SUM(I29:I30)</f>
        <v>1196</v>
      </c>
      <c r="J31" s="21">
        <f>SUM(J29:J30)</f>
        <v>651.5</v>
      </c>
      <c r="K31" s="21" t="s">
        <v>48</v>
      </c>
      <c r="L31" s="21" t="s">
        <v>48</v>
      </c>
      <c r="M31" s="21" t="s">
        <v>48</v>
      </c>
      <c r="N31" s="21" t="s">
        <v>48</v>
      </c>
      <c r="O31" s="48" t="s">
        <v>48</v>
      </c>
      <c r="P31" s="21" t="s">
        <v>48</v>
      </c>
      <c r="Q31" s="21" t="s">
        <v>48</v>
      </c>
      <c r="R31" s="21" t="s">
        <v>48</v>
      </c>
      <c r="S31" s="51" t="s">
        <v>48</v>
      </c>
      <c r="T31" s="16">
        <f>SUM(T29:T30)</f>
        <v>18522.892</v>
      </c>
      <c r="U31" s="17">
        <f t="shared" si="9"/>
        <v>222274.704</v>
      </c>
    </row>
    <row r="32" spans="1:21" ht="15.75" thickBot="1" x14ac:dyDescent="0.3">
      <c r="A32" s="74" t="s">
        <v>131</v>
      </c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6"/>
    </row>
    <row r="33" spans="1:21" ht="30" x14ac:dyDescent="0.25">
      <c r="A33" s="62" t="s">
        <v>87</v>
      </c>
      <c r="B33" s="65" t="s">
        <v>60</v>
      </c>
      <c r="C33" s="43">
        <v>7</v>
      </c>
      <c r="D33" s="43">
        <v>22</v>
      </c>
      <c r="E33" s="43">
        <v>3</v>
      </c>
      <c r="F33" s="43">
        <v>2</v>
      </c>
      <c r="G33" s="43">
        <v>2012</v>
      </c>
      <c r="H33" s="43">
        <v>2324.4</v>
      </c>
      <c r="I33" s="43" t="s">
        <v>48</v>
      </c>
      <c r="J33" s="43" t="s">
        <v>48</v>
      </c>
      <c r="K33" s="43" t="s">
        <v>15</v>
      </c>
      <c r="L33" s="43" t="s">
        <v>19</v>
      </c>
      <c r="M33" s="1" t="s">
        <v>17</v>
      </c>
      <c r="N33" s="7" t="s">
        <v>23</v>
      </c>
      <c r="O33" s="7" t="s">
        <v>23</v>
      </c>
      <c r="P33" s="2" t="s">
        <v>17</v>
      </c>
      <c r="Q33" s="2" t="s">
        <v>17</v>
      </c>
      <c r="R33" s="2" t="s">
        <v>17</v>
      </c>
      <c r="S33" s="43">
        <v>7.66</v>
      </c>
      <c r="T33" s="44">
        <f>PRODUCT(S33*H33)</f>
        <v>17804.904000000002</v>
      </c>
      <c r="U33" s="44">
        <f>PRODUCT(T33*12)</f>
        <v>213658.84800000003</v>
      </c>
    </row>
    <row r="34" spans="1:21" ht="30" x14ac:dyDescent="0.25">
      <c r="A34" s="62" t="s">
        <v>88</v>
      </c>
      <c r="B34" s="8" t="s">
        <v>22</v>
      </c>
      <c r="C34" s="7">
        <v>7</v>
      </c>
      <c r="D34" s="1">
        <v>8</v>
      </c>
      <c r="E34" s="1">
        <v>2</v>
      </c>
      <c r="F34" s="1">
        <v>1</v>
      </c>
      <c r="G34" s="1">
        <v>1957</v>
      </c>
      <c r="H34" s="1">
        <v>397</v>
      </c>
      <c r="I34" s="1">
        <v>353.7</v>
      </c>
      <c r="J34" s="1">
        <v>43.3</v>
      </c>
      <c r="K34" s="1" t="s">
        <v>15</v>
      </c>
      <c r="L34" s="1" t="s">
        <v>20</v>
      </c>
      <c r="M34" s="1" t="s">
        <v>17</v>
      </c>
      <c r="N34" s="7" t="s">
        <v>23</v>
      </c>
      <c r="O34" s="7" t="s">
        <v>23</v>
      </c>
      <c r="P34" s="2" t="s">
        <v>17</v>
      </c>
      <c r="Q34" s="2" t="s">
        <v>17</v>
      </c>
      <c r="R34" s="2" t="s">
        <v>17</v>
      </c>
      <c r="S34" s="13">
        <v>6.52</v>
      </c>
      <c r="T34" s="44">
        <f t="shared" ref="T34:T45" si="10">PRODUCT(S34*H34)</f>
        <v>2588.44</v>
      </c>
      <c r="U34" s="44">
        <f t="shared" ref="U34:U46" si="11">PRODUCT(T34*12)</f>
        <v>31061.279999999999</v>
      </c>
    </row>
    <row r="35" spans="1:21" ht="30" x14ac:dyDescent="0.25">
      <c r="A35" s="62" t="s">
        <v>89</v>
      </c>
      <c r="B35" s="8" t="s">
        <v>22</v>
      </c>
      <c r="C35" s="45">
        <v>10</v>
      </c>
      <c r="D35" s="45">
        <v>8</v>
      </c>
      <c r="E35" s="45">
        <v>3</v>
      </c>
      <c r="F35" s="45">
        <v>1</v>
      </c>
      <c r="G35" s="45">
        <v>2004</v>
      </c>
      <c r="H35" s="45">
        <v>410</v>
      </c>
      <c r="I35" s="45" t="s">
        <v>48</v>
      </c>
      <c r="J35" s="45" t="s">
        <v>48</v>
      </c>
      <c r="K35" s="45" t="s">
        <v>15</v>
      </c>
      <c r="L35" s="45" t="s">
        <v>19</v>
      </c>
      <c r="M35" s="1" t="s">
        <v>17</v>
      </c>
      <c r="N35" s="7" t="s">
        <v>23</v>
      </c>
      <c r="O35" s="7" t="s">
        <v>23</v>
      </c>
      <c r="P35" s="2" t="s">
        <v>17</v>
      </c>
      <c r="Q35" s="2" t="s">
        <v>17</v>
      </c>
      <c r="R35" s="2" t="s">
        <v>17</v>
      </c>
      <c r="S35" s="42">
        <v>7.9</v>
      </c>
      <c r="T35" s="44">
        <f t="shared" si="10"/>
        <v>3239</v>
      </c>
      <c r="U35" s="44">
        <f t="shared" si="11"/>
        <v>38868</v>
      </c>
    </row>
    <row r="36" spans="1:21" ht="30" x14ac:dyDescent="0.25">
      <c r="A36" s="62" t="s">
        <v>90</v>
      </c>
      <c r="B36" s="8" t="s">
        <v>22</v>
      </c>
      <c r="C36" s="45">
        <v>31</v>
      </c>
      <c r="D36" s="45">
        <v>18</v>
      </c>
      <c r="E36" s="45">
        <v>2</v>
      </c>
      <c r="F36" s="45">
        <v>3</v>
      </c>
      <c r="G36" s="45">
        <v>1953</v>
      </c>
      <c r="H36" s="45">
        <v>1389.2</v>
      </c>
      <c r="I36" s="40"/>
      <c r="J36" s="40"/>
      <c r="K36" s="1" t="s">
        <v>15</v>
      </c>
      <c r="L36" s="1" t="s">
        <v>20</v>
      </c>
      <c r="M36" s="1" t="s">
        <v>17</v>
      </c>
      <c r="N36" s="7" t="s">
        <v>23</v>
      </c>
      <c r="O36" s="7" t="s">
        <v>23</v>
      </c>
      <c r="P36" s="2" t="s">
        <v>17</v>
      </c>
      <c r="Q36" s="2" t="s">
        <v>17</v>
      </c>
      <c r="R36" s="2" t="s">
        <v>17</v>
      </c>
      <c r="S36" s="42">
        <v>7.9</v>
      </c>
      <c r="T36" s="44">
        <f t="shared" si="10"/>
        <v>10974.68</v>
      </c>
      <c r="U36" s="44">
        <f t="shared" si="11"/>
        <v>131696.16</v>
      </c>
    </row>
    <row r="37" spans="1:21" ht="30" x14ac:dyDescent="0.25">
      <c r="A37" s="62" t="s">
        <v>91</v>
      </c>
      <c r="B37" s="8" t="s">
        <v>22</v>
      </c>
      <c r="C37" s="7">
        <v>35</v>
      </c>
      <c r="D37" s="1">
        <v>12</v>
      </c>
      <c r="E37" s="1">
        <v>2</v>
      </c>
      <c r="F37" s="1">
        <v>2</v>
      </c>
      <c r="G37" s="1">
        <v>1956</v>
      </c>
      <c r="H37" s="1">
        <v>662.4</v>
      </c>
      <c r="I37" s="1">
        <v>534.6</v>
      </c>
      <c r="J37" s="1">
        <v>127.8</v>
      </c>
      <c r="K37" s="1" t="s">
        <v>15</v>
      </c>
      <c r="L37" s="1" t="s">
        <v>20</v>
      </c>
      <c r="M37" s="1" t="s">
        <v>17</v>
      </c>
      <c r="N37" s="1" t="s">
        <v>23</v>
      </c>
      <c r="O37" s="7" t="s">
        <v>23</v>
      </c>
      <c r="P37" s="2" t="s">
        <v>17</v>
      </c>
      <c r="Q37" s="2" t="s">
        <v>17</v>
      </c>
      <c r="R37" s="1" t="s">
        <v>17</v>
      </c>
      <c r="S37" s="42">
        <v>7.9</v>
      </c>
      <c r="T37" s="44">
        <f t="shared" si="10"/>
        <v>5232.96</v>
      </c>
      <c r="U37" s="44">
        <f t="shared" si="11"/>
        <v>62795.520000000004</v>
      </c>
    </row>
    <row r="38" spans="1:21" ht="30" x14ac:dyDescent="0.25">
      <c r="A38" s="62" t="s">
        <v>92</v>
      </c>
      <c r="B38" s="8" t="s">
        <v>22</v>
      </c>
      <c r="C38" s="7">
        <v>36</v>
      </c>
      <c r="D38" s="1">
        <v>12</v>
      </c>
      <c r="E38" s="1">
        <v>2</v>
      </c>
      <c r="F38" s="1">
        <v>2</v>
      </c>
      <c r="G38" s="1">
        <v>1953</v>
      </c>
      <c r="H38" s="1">
        <v>863.4</v>
      </c>
      <c r="I38" s="1">
        <v>726.4</v>
      </c>
      <c r="J38" s="1">
        <v>137</v>
      </c>
      <c r="K38" s="1" t="s">
        <v>15</v>
      </c>
      <c r="L38" s="1" t="s">
        <v>20</v>
      </c>
      <c r="M38" s="1" t="s">
        <v>17</v>
      </c>
      <c r="N38" s="1" t="s">
        <v>23</v>
      </c>
      <c r="O38" s="7" t="s">
        <v>23</v>
      </c>
      <c r="P38" s="2" t="s">
        <v>17</v>
      </c>
      <c r="Q38" s="2" t="s">
        <v>17</v>
      </c>
      <c r="R38" s="1" t="s">
        <v>17</v>
      </c>
      <c r="S38" s="42">
        <v>7.9</v>
      </c>
      <c r="T38" s="44">
        <f t="shared" si="10"/>
        <v>6820.8600000000006</v>
      </c>
      <c r="U38" s="44">
        <f t="shared" si="11"/>
        <v>81850.320000000007</v>
      </c>
    </row>
    <row r="39" spans="1:21" ht="30" x14ac:dyDescent="0.25">
      <c r="A39" s="62" t="s">
        <v>93</v>
      </c>
      <c r="B39" s="8" t="s">
        <v>59</v>
      </c>
      <c r="C39" s="7">
        <v>37</v>
      </c>
      <c r="D39" s="1">
        <v>12</v>
      </c>
      <c r="E39" s="1">
        <v>2</v>
      </c>
      <c r="F39" s="1">
        <v>2</v>
      </c>
      <c r="G39" s="1">
        <v>1956</v>
      </c>
      <c r="H39" s="1">
        <v>654</v>
      </c>
      <c r="I39" s="1">
        <v>581.5</v>
      </c>
      <c r="J39" s="1">
        <v>72.5</v>
      </c>
      <c r="K39" s="1" t="s">
        <v>15</v>
      </c>
      <c r="L39" s="1" t="s">
        <v>20</v>
      </c>
      <c r="M39" s="1" t="s">
        <v>17</v>
      </c>
      <c r="N39" s="1" t="s">
        <v>23</v>
      </c>
      <c r="O39" s="7" t="s">
        <v>23</v>
      </c>
      <c r="P39" s="2" t="s">
        <v>17</v>
      </c>
      <c r="Q39" s="2" t="s">
        <v>17</v>
      </c>
      <c r="R39" s="1" t="s">
        <v>17</v>
      </c>
      <c r="S39" s="42">
        <v>7.9</v>
      </c>
      <c r="T39" s="44">
        <f t="shared" si="10"/>
        <v>5166.6000000000004</v>
      </c>
      <c r="U39" s="44">
        <f t="shared" si="11"/>
        <v>61999.200000000004</v>
      </c>
    </row>
    <row r="40" spans="1:21" ht="30" x14ac:dyDescent="0.25">
      <c r="A40" s="62" t="s">
        <v>94</v>
      </c>
      <c r="B40" s="8" t="s">
        <v>22</v>
      </c>
      <c r="C40" s="7">
        <v>38</v>
      </c>
      <c r="D40" s="1">
        <v>8</v>
      </c>
      <c r="E40" s="1">
        <v>2</v>
      </c>
      <c r="F40" s="1">
        <v>1</v>
      </c>
      <c r="G40" s="1">
        <v>1953</v>
      </c>
      <c r="H40" s="1">
        <v>510.6</v>
      </c>
      <c r="I40" s="1">
        <v>436.6</v>
      </c>
      <c r="J40" s="1">
        <v>74</v>
      </c>
      <c r="K40" s="1" t="s">
        <v>15</v>
      </c>
      <c r="L40" s="1" t="s">
        <v>20</v>
      </c>
      <c r="M40" s="1" t="s">
        <v>17</v>
      </c>
      <c r="N40" s="1" t="s">
        <v>23</v>
      </c>
      <c r="O40" s="7" t="s">
        <v>23</v>
      </c>
      <c r="P40" s="2" t="s">
        <v>17</v>
      </c>
      <c r="Q40" s="2" t="s">
        <v>17</v>
      </c>
      <c r="R40" s="1" t="s">
        <v>17</v>
      </c>
      <c r="S40" s="42">
        <v>7.9</v>
      </c>
      <c r="T40" s="44">
        <f t="shared" si="10"/>
        <v>4033.7400000000002</v>
      </c>
      <c r="U40" s="44">
        <f t="shared" si="11"/>
        <v>48404.880000000005</v>
      </c>
    </row>
    <row r="41" spans="1:21" ht="30" x14ac:dyDescent="0.25">
      <c r="A41" s="62" t="s">
        <v>95</v>
      </c>
      <c r="B41" s="8" t="s">
        <v>22</v>
      </c>
      <c r="C41" s="7">
        <v>39</v>
      </c>
      <c r="D41" s="1">
        <v>8</v>
      </c>
      <c r="E41" s="1">
        <v>2</v>
      </c>
      <c r="F41" s="1">
        <v>1</v>
      </c>
      <c r="G41" s="1">
        <v>1956</v>
      </c>
      <c r="H41" s="1">
        <v>520.70000000000005</v>
      </c>
      <c r="I41" s="1"/>
      <c r="J41" s="1"/>
      <c r="K41" s="1" t="s">
        <v>15</v>
      </c>
      <c r="L41" s="1" t="s">
        <v>20</v>
      </c>
      <c r="M41" s="1" t="s">
        <v>17</v>
      </c>
      <c r="N41" s="1" t="s">
        <v>23</v>
      </c>
      <c r="O41" s="7" t="s">
        <v>23</v>
      </c>
      <c r="P41" s="2" t="s">
        <v>17</v>
      </c>
      <c r="Q41" s="2" t="s">
        <v>17</v>
      </c>
      <c r="R41" s="1" t="s">
        <v>17</v>
      </c>
      <c r="S41" s="42">
        <v>7.9</v>
      </c>
      <c r="T41" s="44">
        <f t="shared" si="10"/>
        <v>4113.5300000000007</v>
      </c>
      <c r="U41" s="44">
        <f t="shared" si="11"/>
        <v>49362.360000000008</v>
      </c>
    </row>
    <row r="42" spans="1:21" ht="30" x14ac:dyDescent="0.25">
      <c r="A42" s="62" t="s">
        <v>96</v>
      </c>
      <c r="B42" s="8" t="s">
        <v>59</v>
      </c>
      <c r="C42" s="7">
        <v>42</v>
      </c>
      <c r="D42" s="1">
        <v>12</v>
      </c>
      <c r="E42" s="1">
        <v>2</v>
      </c>
      <c r="F42" s="1">
        <v>2</v>
      </c>
      <c r="G42" s="1">
        <v>1952</v>
      </c>
      <c r="H42" s="1">
        <v>849.2</v>
      </c>
      <c r="I42" s="1">
        <v>699.2</v>
      </c>
      <c r="J42" s="1">
        <v>150</v>
      </c>
      <c r="K42" s="1" t="s">
        <v>15</v>
      </c>
      <c r="L42" s="1" t="s">
        <v>20</v>
      </c>
      <c r="M42" s="1" t="s">
        <v>17</v>
      </c>
      <c r="N42" s="1" t="s">
        <v>23</v>
      </c>
      <c r="O42" s="7" t="s">
        <v>23</v>
      </c>
      <c r="P42" s="2" t="s">
        <v>17</v>
      </c>
      <c r="Q42" s="2" t="s">
        <v>17</v>
      </c>
      <c r="R42" s="1" t="s">
        <v>17</v>
      </c>
      <c r="S42" s="42">
        <v>7.9</v>
      </c>
      <c r="T42" s="44">
        <f t="shared" si="10"/>
        <v>6708.68</v>
      </c>
      <c r="U42" s="44">
        <f t="shared" si="11"/>
        <v>80504.160000000003</v>
      </c>
    </row>
    <row r="43" spans="1:21" ht="30" x14ac:dyDescent="0.25">
      <c r="A43" s="62" t="s">
        <v>97</v>
      </c>
      <c r="B43" s="8" t="s">
        <v>22</v>
      </c>
      <c r="C43" s="7">
        <v>46</v>
      </c>
      <c r="D43" s="1">
        <v>12</v>
      </c>
      <c r="E43" s="1">
        <v>2</v>
      </c>
      <c r="F43" s="1">
        <v>2</v>
      </c>
      <c r="G43" s="1">
        <v>1953</v>
      </c>
      <c r="H43" s="1">
        <v>844.1</v>
      </c>
      <c r="I43" s="1">
        <v>442</v>
      </c>
      <c r="J43" s="1">
        <v>402.1</v>
      </c>
      <c r="K43" s="1" t="s">
        <v>15</v>
      </c>
      <c r="L43" s="1" t="s">
        <v>20</v>
      </c>
      <c r="M43" s="1" t="s">
        <v>17</v>
      </c>
      <c r="N43" s="1" t="s">
        <v>23</v>
      </c>
      <c r="O43" s="7" t="s">
        <v>23</v>
      </c>
      <c r="P43" s="2" t="s">
        <v>17</v>
      </c>
      <c r="Q43" s="2" t="s">
        <v>17</v>
      </c>
      <c r="R43" s="1" t="s">
        <v>17</v>
      </c>
      <c r="S43" s="42">
        <v>7.9</v>
      </c>
      <c r="T43" s="44">
        <f t="shared" si="10"/>
        <v>6668.39</v>
      </c>
      <c r="U43" s="44">
        <f t="shared" si="11"/>
        <v>80020.680000000008</v>
      </c>
    </row>
    <row r="44" spans="1:21" ht="30" x14ac:dyDescent="0.25">
      <c r="A44" s="62" t="s">
        <v>117</v>
      </c>
      <c r="B44" s="8" t="s">
        <v>22</v>
      </c>
      <c r="C44" s="7">
        <v>53</v>
      </c>
      <c r="D44" s="1">
        <v>12</v>
      </c>
      <c r="E44" s="1">
        <v>2</v>
      </c>
      <c r="F44" s="1">
        <v>2</v>
      </c>
      <c r="G44" s="1">
        <v>1954</v>
      </c>
      <c r="H44" s="1">
        <v>850.4</v>
      </c>
      <c r="I44" s="1">
        <v>514.79999999999995</v>
      </c>
      <c r="J44" s="1">
        <v>61</v>
      </c>
      <c r="K44" s="1" t="s">
        <v>15</v>
      </c>
      <c r="L44" s="1" t="s">
        <v>20</v>
      </c>
      <c r="M44" s="1" t="s">
        <v>17</v>
      </c>
      <c r="N44" s="1" t="s">
        <v>18</v>
      </c>
      <c r="O44" s="7" t="s">
        <v>23</v>
      </c>
      <c r="P44" s="1" t="s">
        <v>17</v>
      </c>
      <c r="Q44" s="1" t="s">
        <v>17</v>
      </c>
      <c r="R44" s="1" t="s">
        <v>17</v>
      </c>
      <c r="S44" s="42">
        <v>7.9</v>
      </c>
      <c r="T44" s="44">
        <f t="shared" si="10"/>
        <v>6718.16</v>
      </c>
      <c r="U44" s="44">
        <f t="shared" si="11"/>
        <v>80617.919999999998</v>
      </c>
    </row>
    <row r="45" spans="1:21" ht="30.75" thickBot="1" x14ac:dyDescent="0.3">
      <c r="A45" s="62" t="s">
        <v>118</v>
      </c>
      <c r="B45" s="9" t="s">
        <v>59</v>
      </c>
      <c r="C45" s="10">
        <v>59</v>
      </c>
      <c r="D45" s="3">
        <v>18</v>
      </c>
      <c r="E45" s="3">
        <v>2</v>
      </c>
      <c r="F45" s="3">
        <v>3</v>
      </c>
      <c r="G45" s="3">
        <v>1963</v>
      </c>
      <c r="H45" s="3">
        <v>1391.5</v>
      </c>
      <c r="I45" s="3">
        <v>872.4</v>
      </c>
      <c r="J45" s="3">
        <v>519.1</v>
      </c>
      <c r="K45" s="3" t="s">
        <v>15</v>
      </c>
      <c r="L45" s="3" t="s">
        <v>20</v>
      </c>
      <c r="M45" s="3" t="s">
        <v>17</v>
      </c>
      <c r="N45" s="3" t="s">
        <v>23</v>
      </c>
      <c r="O45" s="10" t="s">
        <v>23</v>
      </c>
      <c r="P45" s="4" t="s">
        <v>17</v>
      </c>
      <c r="Q45" s="4" t="s">
        <v>17</v>
      </c>
      <c r="R45" s="3" t="s">
        <v>17</v>
      </c>
      <c r="S45" s="46">
        <v>7.9</v>
      </c>
      <c r="T45" s="47">
        <f t="shared" si="10"/>
        <v>10992.85</v>
      </c>
      <c r="U45" s="47">
        <f t="shared" si="11"/>
        <v>131914.20000000001</v>
      </c>
    </row>
    <row r="46" spans="1:21" ht="15.75" thickBot="1" x14ac:dyDescent="0.3">
      <c r="A46" s="68" t="s">
        <v>70</v>
      </c>
      <c r="B46" s="69"/>
      <c r="C46" s="70"/>
      <c r="D46" s="21">
        <f>SUM(D37:D45)</f>
        <v>106</v>
      </c>
      <c r="E46" s="21" t="s">
        <v>48</v>
      </c>
      <c r="F46" s="21" t="s">
        <v>48</v>
      </c>
      <c r="G46" s="21" t="s">
        <v>48</v>
      </c>
      <c r="H46" s="21">
        <f>SUM(H37:H45)</f>
        <v>7146.3</v>
      </c>
      <c r="I46" s="21">
        <f>SUM(I37:I45)</f>
        <v>4807.5</v>
      </c>
      <c r="J46" s="21">
        <f>SUM(J37:J45)</f>
        <v>1543.5</v>
      </c>
      <c r="K46" s="21" t="s">
        <v>48</v>
      </c>
      <c r="L46" s="21" t="s">
        <v>48</v>
      </c>
      <c r="M46" s="21" t="s">
        <v>48</v>
      </c>
      <c r="N46" s="21" t="s">
        <v>48</v>
      </c>
      <c r="O46" s="48" t="s">
        <v>48</v>
      </c>
      <c r="P46" s="21" t="s">
        <v>48</v>
      </c>
      <c r="Q46" s="21" t="s">
        <v>48</v>
      </c>
      <c r="R46" s="21" t="s">
        <v>48</v>
      </c>
      <c r="S46" s="53" t="s">
        <v>48</v>
      </c>
      <c r="T46" s="53">
        <f>SUM(T33:T45)</f>
        <v>91062.794000000009</v>
      </c>
      <c r="U46" s="54">
        <f t="shared" si="11"/>
        <v>1092753.5280000002</v>
      </c>
    </row>
    <row r="47" spans="1:21" ht="15.75" thickBot="1" x14ac:dyDescent="0.3">
      <c r="A47" s="81" t="s">
        <v>123</v>
      </c>
      <c r="B47" s="82"/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3"/>
    </row>
    <row r="48" spans="1:21" ht="30.75" thickBot="1" x14ac:dyDescent="0.3">
      <c r="A48" s="63" t="s">
        <v>98</v>
      </c>
      <c r="B48" s="66" t="s">
        <v>28</v>
      </c>
      <c r="C48" s="64">
        <v>1</v>
      </c>
      <c r="D48" s="64">
        <v>33</v>
      </c>
      <c r="E48" s="64">
        <v>5</v>
      </c>
      <c r="F48" s="64">
        <v>3</v>
      </c>
      <c r="G48" s="64">
        <v>2000</v>
      </c>
      <c r="H48" s="64">
        <v>1510.4</v>
      </c>
      <c r="I48" s="64" t="s">
        <v>48</v>
      </c>
      <c r="J48" s="64" t="s">
        <v>48</v>
      </c>
      <c r="K48" s="64" t="s">
        <v>15</v>
      </c>
      <c r="L48" s="64" t="s">
        <v>19</v>
      </c>
      <c r="M48" s="3" t="s">
        <v>17</v>
      </c>
      <c r="N48" s="3" t="s">
        <v>23</v>
      </c>
      <c r="O48" s="10" t="s">
        <v>23</v>
      </c>
      <c r="P48" s="4" t="s">
        <v>17</v>
      </c>
      <c r="Q48" s="4" t="s">
        <v>17</v>
      </c>
      <c r="R48" s="3" t="s">
        <v>17</v>
      </c>
      <c r="S48" s="47">
        <v>7.9</v>
      </c>
      <c r="T48" s="47">
        <f>PRODUCT(S48*H48)</f>
        <v>11932.160000000002</v>
      </c>
      <c r="U48" s="47">
        <f>PRODUCT(T48*12)</f>
        <v>143185.92000000001</v>
      </c>
    </row>
    <row r="49" spans="1:21" ht="15.75" thickBot="1" x14ac:dyDescent="0.3">
      <c r="A49" s="87" t="s">
        <v>71</v>
      </c>
      <c r="B49" s="88"/>
      <c r="C49" s="89"/>
      <c r="D49" s="67">
        <f>SUM(D48)</f>
        <v>33</v>
      </c>
      <c r="E49" s="55" t="s">
        <v>48</v>
      </c>
      <c r="F49" s="55" t="s">
        <v>48</v>
      </c>
      <c r="G49" s="55" t="s">
        <v>48</v>
      </c>
      <c r="H49" s="55">
        <f>SUM(H48)</f>
        <v>1510.4</v>
      </c>
      <c r="I49" s="55">
        <f>SUM(I48)</f>
        <v>0</v>
      </c>
      <c r="J49" s="55">
        <f>SUM(J48)</f>
        <v>0</v>
      </c>
      <c r="K49" s="55" t="s">
        <v>48</v>
      </c>
      <c r="L49" s="55" t="s">
        <v>48</v>
      </c>
      <c r="M49" s="55" t="s">
        <v>48</v>
      </c>
      <c r="N49" s="55" t="s">
        <v>48</v>
      </c>
      <c r="O49" s="55" t="s">
        <v>48</v>
      </c>
      <c r="P49" s="55" t="s">
        <v>48</v>
      </c>
      <c r="Q49" s="55" t="s">
        <v>48</v>
      </c>
      <c r="R49" s="55" t="s">
        <v>48</v>
      </c>
      <c r="S49" s="53" t="s">
        <v>48</v>
      </c>
      <c r="T49" s="53">
        <f>SUM(T48)</f>
        <v>11932.160000000002</v>
      </c>
      <c r="U49" s="54">
        <f>SUM(U48)</f>
        <v>143185.92000000001</v>
      </c>
    </row>
    <row r="50" spans="1:21" ht="30.75" customHeight="1" thickBot="1" x14ac:dyDescent="0.3">
      <c r="A50" s="84" t="s">
        <v>124</v>
      </c>
      <c r="B50" s="85"/>
      <c r="C50" s="85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6"/>
    </row>
    <row r="51" spans="1:21" ht="30" x14ac:dyDescent="0.25">
      <c r="A51" s="62" t="s">
        <v>99</v>
      </c>
      <c r="B51" s="27" t="s">
        <v>43</v>
      </c>
      <c r="C51" s="43" t="s">
        <v>61</v>
      </c>
      <c r="D51" s="41">
        <v>8</v>
      </c>
      <c r="E51" s="41">
        <v>2</v>
      </c>
      <c r="F51" s="41">
        <v>1</v>
      </c>
      <c r="G51" s="43" t="s">
        <v>120</v>
      </c>
      <c r="H51" s="43">
        <v>280.2</v>
      </c>
      <c r="I51" s="43" t="s">
        <v>48</v>
      </c>
      <c r="J51" s="43" t="s">
        <v>48</v>
      </c>
      <c r="K51" s="41" t="s">
        <v>15</v>
      </c>
      <c r="L51" s="41" t="s">
        <v>19</v>
      </c>
      <c r="M51" s="1" t="s">
        <v>17</v>
      </c>
      <c r="N51" s="1" t="s">
        <v>23</v>
      </c>
      <c r="O51" s="7" t="s">
        <v>23</v>
      </c>
      <c r="P51" s="2" t="s">
        <v>17</v>
      </c>
      <c r="Q51" s="2" t="s">
        <v>17</v>
      </c>
      <c r="R51" s="2" t="s">
        <v>17</v>
      </c>
      <c r="S51" s="43">
        <v>6.52</v>
      </c>
      <c r="T51" s="44">
        <f>PRODUCT(S51*H51)</f>
        <v>1826.9039999999998</v>
      </c>
      <c r="U51" s="44">
        <f>PRODUCT(T51*12)</f>
        <v>21922.847999999998</v>
      </c>
    </row>
    <row r="52" spans="1:21" ht="30" x14ac:dyDescent="0.25">
      <c r="A52" s="62" t="s">
        <v>100</v>
      </c>
      <c r="B52" s="8" t="s">
        <v>43</v>
      </c>
      <c r="C52" s="7">
        <v>16</v>
      </c>
      <c r="D52" s="1">
        <v>8</v>
      </c>
      <c r="E52" s="1">
        <v>2</v>
      </c>
      <c r="F52" s="1">
        <v>2</v>
      </c>
      <c r="G52" s="1">
        <v>1981</v>
      </c>
      <c r="H52" s="1">
        <v>400.6</v>
      </c>
      <c r="I52" s="1">
        <v>335.5</v>
      </c>
      <c r="J52" s="1">
        <v>0</v>
      </c>
      <c r="K52" s="1" t="s">
        <v>15</v>
      </c>
      <c r="L52" s="1" t="s">
        <v>20</v>
      </c>
      <c r="M52" s="1" t="s">
        <v>17</v>
      </c>
      <c r="N52" s="1" t="s">
        <v>23</v>
      </c>
      <c r="O52" s="7" t="s">
        <v>23</v>
      </c>
      <c r="P52" s="2" t="s">
        <v>17</v>
      </c>
      <c r="Q52" s="2" t="s">
        <v>17</v>
      </c>
      <c r="R52" s="2" t="s">
        <v>17</v>
      </c>
      <c r="S52" s="43">
        <v>6.52</v>
      </c>
      <c r="T52" s="44">
        <f t="shared" ref="T52:T61" si="12">PRODUCT(S52*H52)</f>
        <v>2611.9119999999998</v>
      </c>
      <c r="U52" s="44">
        <f t="shared" ref="U52:U62" si="13">PRODUCT(T52*12)</f>
        <v>31342.943999999996</v>
      </c>
    </row>
    <row r="53" spans="1:21" ht="30" x14ac:dyDescent="0.25">
      <c r="A53" s="62" t="s">
        <v>101</v>
      </c>
      <c r="B53" s="8" t="s">
        <v>31</v>
      </c>
      <c r="C53" s="7">
        <v>2</v>
      </c>
      <c r="D53" s="1">
        <v>16</v>
      </c>
      <c r="E53" s="1">
        <v>2</v>
      </c>
      <c r="F53" s="1">
        <v>2</v>
      </c>
      <c r="G53" s="1">
        <v>1966</v>
      </c>
      <c r="H53" s="1">
        <v>408.6</v>
      </c>
      <c r="I53" s="1">
        <v>305.06</v>
      </c>
      <c r="J53" s="1">
        <v>103.54</v>
      </c>
      <c r="K53" s="1" t="s">
        <v>15</v>
      </c>
      <c r="L53" s="1" t="s">
        <v>32</v>
      </c>
      <c r="M53" s="1" t="s">
        <v>17</v>
      </c>
      <c r="N53" s="1" t="s">
        <v>23</v>
      </c>
      <c r="O53" s="7" t="s">
        <v>23</v>
      </c>
      <c r="P53" s="2" t="s">
        <v>17</v>
      </c>
      <c r="Q53" s="2" t="s">
        <v>17</v>
      </c>
      <c r="R53" s="2" t="s">
        <v>17</v>
      </c>
      <c r="S53" s="43">
        <v>6.52</v>
      </c>
      <c r="T53" s="44">
        <f t="shared" si="12"/>
        <v>2664.0720000000001</v>
      </c>
      <c r="U53" s="44">
        <f t="shared" si="13"/>
        <v>31968.864000000001</v>
      </c>
    </row>
    <row r="54" spans="1:21" ht="30" x14ac:dyDescent="0.25">
      <c r="A54" s="62" t="s">
        <v>102</v>
      </c>
      <c r="B54" s="8" t="s">
        <v>31</v>
      </c>
      <c r="C54" s="7">
        <v>8</v>
      </c>
      <c r="D54" s="1">
        <v>16</v>
      </c>
      <c r="E54" s="1">
        <v>2</v>
      </c>
      <c r="F54" s="1">
        <v>2</v>
      </c>
      <c r="G54" s="1">
        <v>1981</v>
      </c>
      <c r="H54" s="1">
        <v>722.4</v>
      </c>
      <c r="I54" s="1">
        <v>580.20000000000005</v>
      </c>
      <c r="J54" s="1">
        <v>142.19999999999999</v>
      </c>
      <c r="K54" s="1" t="s">
        <v>15</v>
      </c>
      <c r="L54" s="1" t="s">
        <v>32</v>
      </c>
      <c r="M54" s="1" t="s">
        <v>17</v>
      </c>
      <c r="N54" s="1" t="s">
        <v>23</v>
      </c>
      <c r="O54" s="7" t="s">
        <v>23</v>
      </c>
      <c r="P54" s="2" t="s">
        <v>17</v>
      </c>
      <c r="Q54" s="2" t="s">
        <v>17</v>
      </c>
      <c r="R54" s="2" t="s">
        <v>17</v>
      </c>
      <c r="S54" s="43">
        <v>6.52</v>
      </c>
      <c r="T54" s="44">
        <f t="shared" si="12"/>
        <v>4710.0479999999998</v>
      </c>
      <c r="U54" s="44">
        <f t="shared" si="13"/>
        <v>56520.576000000001</v>
      </c>
    </row>
    <row r="55" spans="1:21" ht="30" x14ac:dyDescent="0.25">
      <c r="A55" s="62" t="s">
        <v>103</v>
      </c>
      <c r="B55" s="8" t="s">
        <v>31</v>
      </c>
      <c r="C55" s="7">
        <v>10</v>
      </c>
      <c r="D55" s="1">
        <v>16</v>
      </c>
      <c r="E55" s="1">
        <v>2</v>
      </c>
      <c r="F55" s="1">
        <v>2</v>
      </c>
      <c r="G55" s="1">
        <v>1974</v>
      </c>
      <c r="H55" s="1">
        <v>689.2</v>
      </c>
      <c r="I55" s="1">
        <v>689</v>
      </c>
      <c r="J55" s="1">
        <v>0</v>
      </c>
      <c r="K55" s="1" t="s">
        <v>15</v>
      </c>
      <c r="L55" s="1" t="s">
        <v>33</v>
      </c>
      <c r="M55" s="1" t="s">
        <v>17</v>
      </c>
      <c r="N55" s="1" t="s">
        <v>23</v>
      </c>
      <c r="O55" s="7" t="s">
        <v>23</v>
      </c>
      <c r="P55" s="2" t="s">
        <v>17</v>
      </c>
      <c r="Q55" s="2" t="s">
        <v>17</v>
      </c>
      <c r="R55" s="2" t="s">
        <v>17</v>
      </c>
      <c r="S55" s="43">
        <v>6.52</v>
      </c>
      <c r="T55" s="44">
        <f t="shared" si="12"/>
        <v>4493.5839999999998</v>
      </c>
      <c r="U55" s="44">
        <f t="shared" si="13"/>
        <v>53923.008000000002</v>
      </c>
    </row>
    <row r="56" spans="1:21" ht="30" x14ac:dyDescent="0.25">
      <c r="A56" s="62" t="s">
        <v>104</v>
      </c>
      <c r="B56" s="8" t="s">
        <v>62</v>
      </c>
      <c r="C56" s="7" t="s">
        <v>40</v>
      </c>
      <c r="D56" s="1">
        <v>18</v>
      </c>
      <c r="E56" s="1">
        <v>2</v>
      </c>
      <c r="F56" s="1">
        <v>3</v>
      </c>
      <c r="G56" s="1">
        <v>1990</v>
      </c>
      <c r="H56" s="1">
        <v>876.3</v>
      </c>
      <c r="I56" s="1">
        <v>848.9</v>
      </c>
      <c r="J56" s="1">
        <v>27.4</v>
      </c>
      <c r="K56" s="1" t="s">
        <v>15</v>
      </c>
      <c r="L56" s="1" t="s">
        <v>47</v>
      </c>
      <c r="M56" s="1" t="s">
        <v>17</v>
      </c>
      <c r="N56" s="1" t="s">
        <v>23</v>
      </c>
      <c r="O56" s="7" t="s">
        <v>23</v>
      </c>
      <c r="P56" s="2" t="s">
        <v>17</v>
      </c>
      <c r="Q56" s="2" t="s">
        <v>17</v>
      </c>
      <c r="R56" s="2" t="s">
        <v>17</v>
      </c>
      <c r="S56" s="13">
        <v>7.9</v>
      </c>
      <c r="T56" s="44">
        <f t="shared" si="12"/>
        <v>6922.7699999999995</v>
      </c>
      <c r="U56" s="44">
        <f t="shared" si="13"/>
        <v>83073.239999999991</v>
      </c>
    </row>
    <row r="57" spans="1:21" ht="30" x14ac:dyDescent="0.25">
      <c r="A57" s="62" t="s">
        <v>105</v>
      </c>
      <c r="B57" s="9" t="s">
        <v>41</v>
      </c>
      <c r="C57" s="10">
        <v>1</v>
      </c>
      <c r="D57" s="3">
        <v>18</v>
      </c>
      <c r="E57" s="3">
        <v>2</v>
      </c>
      <c r="F57" s="3">
        <v>3</v>
      </c>
      <c r="G57" s="3">
        <v>1993</v>
      </c>
      <c r="H57" s="3">
        <v>848.6</v>
      </c>
      <c r="I57" s="3">
        <v>848.6</v>
      </c>
      <c r="J57" s="3">
        <v>0</v>
      </c>
      <c r="K57" s="3" t="s">
        <v>15</v>
      </c>
      <c r="L57" s="3" t="s">
        <v>26</v>
      </c>
      <c r="M57" s="3" t="s">
        <v>17</v>
      </c>
      <c r="N57" s="1" t="s">
        <v>23</v>
      </c>
      <c r="O57" s="7" t="s">
        <v>23</v>
      </c>
      <c r="P57" s="4" t="s">
        <v>17</v>
      </c>
      <c r="Q57" s="4" t="s">
        <v>17</v>
      </c>
      <c r="R57" s="4" t="s">
        <v>17</v>
      </c>
      <c r="S57" s="13">
        <v>7.9</v>
      </c>
      <c r="T57" s="44">
        <f t="shared" si="12"/>
        <v>6703.9400000000005</v>
      </c>
      <c r="U57" s="44">
        <f t="shared" si="13"/>
        <v>80447.28</v>
      </c>
    </row>
    <row r="58" spans="1:21" ht="30" x14ac:dyDescent="0.25">
      <c r="A58" s="62" t="s">
        <v>106</v>
      </c>
      <c r="B58" s="8" t="s">
        <v>39</v>
      </c>
      <c r="C58" s="7" t="s">
        <v>40</v>
      </c>
      <c r="D58" s="1">
        <v>18</v>
      </c>
      <c r="E58" s="1">
        <v>2</v>
      </c>
      <c r="F58" s="1">
        <v>3</v>
      </c>
      <c r="G58" s="1">
        <v>1990</v>
      </c>
      <c r="H58" s="1">
        <v>882.2</v>
      </c>
      <c r="I58" s="1">
        <v>882.2</v>
      </c>
      <c r="J58" s="1">
        <v>0</v>
      </c>
      <c r="K58" s="1" t="s">
        <v>15</v>
      </c>
      <c r="L58" s="1" t="s">
        <v>38</v>
      </c>
      <c r="M58" s="1" t="s">
        <v>17</v>
      </c>
      <c r="N58" s="1" t="s">
        <v>23</v>
      </c>
      <c r="O58" s="7" t="s">
        <v>23</v>
      </c>
      <c r="P58" s="2" t="s">
        <v>17</v>
      </c>
      <c r="Q58" s="2" t="s">
        <v>17</v>
      </c>
      <c r="R58" s="1" t="s">
        <v>53</v>
      </c>
      <c r="S58" s="13">
        <v>7.9</v>
      </c>
      <c r="T58" s="44">
        <f t="shared" si="12"/>
        <v>6969.380000000001</v>
      </c>
      <c r="U58" s="44">
        <f t="shared" si="13"/>
        <v>83632.560000000012</v>
      </c>
    </row>
    <row r="59" spans="1:21" ht="30" x14ac:dyDescent="0.25">
      <c r="A59" s="62" t="s">
        <v>107</v>
      </c>
      <c r="B59" s="8" t="s">
        <v>39</v>
      </c>
      <c r="C59" s="45" t="s">
        <v>63</v>
      </c>
      <c r="D59" s="45">
        <v>18</v>
      </c>
      <c r="E59" s="45">
        <v>3</v>
      </c>
      <c r="F59" s="45">
        <v>2</v>
      </c>
      <c r="G59" s="45" t="s">
        <v>120</v>
      </c>
      <c r="H59" s="45">
        <v>986.5</v>
      </c>
      <c r="I59" s="45" t="s">
        <v>48</v>
      </c>
      <c r="J59" s="45" t="s">
        <v>48</v>
      </c>
      <c r="K59" s="1" t="s">
        <v>15</v>
      </c>
      <c r="L59" s="1" t="s">
        <v>38</v>
      </c>
      <c r="M59" s="1" t="s">
        <v>17</v>
      </c>
      <c r="N59" s="1" t="s">
        <v>23</v>
      </c>
      <c r="O59" s="7" t="s">
        <v>23</v>
      </c>
      <c r="P59" s="2" t="s">
        <v>17</v>
      </c>
      <c r="Q59" s="2" t="s">
        <v>17</v>
      </c>
      <c r="R59" s="1" t="s">
        <v>53</v>
      </c>
      <c r="S59" s="45">
        <v>7.66</v>
      </c>
      <c r="T59" s="44">
        <f t="shared" si="12"/>
        <v>7556.59</v>
      </c>
      <c r="U59" s="44">
        <f t="shared" si="13"/>
        <v>90679.08</v>
      </c>
    </row>
    <row r="60" spans="1:21" ht="30" x14ac:dyDescent="0.25">
      <c r="A60" s="62" t="s">
        <v>108</v>
      </c>
      <c r="B60" s="8" t="s">
        <v>39</v>
      </c>
      <c r="C60" s="45" t="s">
        <v>64</v>
      </c>
      <c r="D60" s="45">
        <v>8</v>
      </c>
      <c r="E60" s="45">
        <v>2</v>
      </c>
      <c r="F60" s="45">
        <v>1</v>
      </c>
      <c r="G60" s="45">
        <v>1985</v>
      </c>
      <c r="H60" s="45">
        <v>388.8</v>
      </c>
      <c r="I60" s="45" t="s">
        <v>48</v>
      </c>
      <c r="J60" s="45" t="s">
        <v>48</v>
      </c>
      <c r="K60" s="1" t="s">
        <v>15</v>
      </c>
      <c r="L60" s="1" t="s">
        <v>38</v>
      </c>
      <c r="M60" s="1" t="s">
        <v>17</v>
      </c>
      <c r="N60" s="1" t="s">
        <v>23</v>
      </c>
      <c r="O60" s="7" t="s">
        <v>23</v>
      </c>
      <c r="P60" s="2" t="s">
        <v>17</v>
      </c>
      <c r="Q60" s="2" t="s">
        <v>17</v>
      </c>
      <c r="R60" s="1" t="s">
        <v>53</v>
      </c>
      <c r="S60" s="45">
        <v>7.66</v>
      </c>
      <c r="T60" s="44">
        <f t="shared" si="12"/>
        <v>2978.2080000000001</v>
      </c>
      <c r="U60" s="44">
        <f t="shared" si="13"/>
        <v>35738.495999999999</v>
      </c>
    </row>
    <row r="61" spans="1:21" ht="30.75" thickBot="1" x14ac:dyDescent="0.3">
      <c r="A61" s="62" t="s">
        <v>109</v>
      </c>
      <c r="B61" s="9" t="s">
        <v>41</v>
      </c>
      <c r="C61" s="10" t="s">
        <v>42</v>
      </c>
      <c r="D61" s="3">
        <v>18</v>
      </c>
      <c r="E61" s="3">
        <v>2</v>
      </c>
      <c r="F61" s="3">
        <v>3</v>
      </c>
      <c r="G61" s="3">
        <v>1990</v>
      </c>
      <c r="H61" s="3">
        <v>845.5</v>
      </c>
      <c r="I61" s="3">
        <v>751.2</v>
      </c>
      <c r="J61" s="3">
        <v>94.3</v>
      </c>
      <c r="K61" s="3" t="s">
        <v>15</v>
      </c>
      <c r="L61" s="3" t="s">
        <v>38</v>
      </c>
      <c r="M61" s="3" t="s">
        <v>17</v>
      </c>
      <c r="N61" s="1" t="s">
        <v>23</v>
      </c>
      <c r="O61" s="7" t="s">
        <v>23</v>
      </c>
      <c r="P61" s="4" t="s">
        <v>17</v>
      </c>
      <c r="Q61" s="4" t="s">
        <v>17</v>
      </c>
      <c r="R61" s="4" t="s">
        <v>17</v>
      </c>
      <c r="S61" s="14">
        <v>7.9</v>
      </c>
      <c r="T61" s="47">
        <f t="shared" si="12"/>
        <v>6679.4500000000007</v>
      </c>
      <c r="U61" s="47">
        <f t="shared" si="13"/>
        <v>80153.400000000009</v>
      </c>
    </row>
    <row r="62" spans="1:21" ht="15.75" thickBot="1" x14ac:dyDescent="0.3">
      <c r="A62" s="68" t="s">
        <v>72</v>
      </c>
      <c r="B62" s="69"/>
      <c r="C62" s="70"/>
      <c r="D62" s="21">
        <f>SUM(D51:D61)</f>
        <v>162</v>
      </c>
      <c r="E62" s="21" t="s">
        <v>48</v>
      </c>
      <c r="F62" s="21" t="s">
        <v>48</v>
      </c>
      <c r="G62" s="21" t="s">
        <v>48</v>
      </c>
      <c r="H62" s="21">
        <f>SUM(H51:H61)</f>
        <v>7328.9000000000005</v>
      </c>
      <c r="I62" s="21">
        <f>SUM(I51:I61)</f>
        <v>5240.66</v>
      </c>
      <c r="J62" s="21">
        <f>SUM(J51:J61)</f>
        <v>367.44</v>
      </c>
      <c r="K62" s="21" t="s">
        <v>48</v>
      </c>
      <c r="L62" s="21" t="s">
        <v>48</v>
      </c>
      <c r="M62" s="21" t="s">
        <v>48</v>
      </c>
      <c r="N62" s="21" t="s">
        <v>48</v>
      </c>
      <c r="O62" s="48" t="s">
        <v>48</v>
      </c>
      <c r="P62" s="21" t="s">
        <v>48</v>
      </c>
      <c r="Q62" s="21" t="s">
        <v>48</v>
      </c>
      <c r="R62" s="21" t="s">
        <v>48</v>
      </c>
      <c r="S62" s="49" t="s">
        <v>48</v>
      </c>
      <c r="T62" s="53">
        <f>SUM(T51:T61)</f>
        <v>54116.857999999993</v>
      </c>
      <c r="U62" s="54">
        <f t="shared" si="13"/>
        <v>649402.29599999986</v>
      </c>
    </row>
    <row r="63" spans="1:21" ht="20.25" customHeight="1" thickBot="1" x14ac:dyDescent="0.3">
      <c r="A63" s="84" t="s">
        <v>125</v>
      </c>
      <c r="B63" s="85"/>
      <c r="C63" s="85"/>
      <c r="D63" s="85"/>
      <c r="E63" s="85"/>
      <c r="F63" s="85"/>
      <c r="G63" s="85"/>
      <c r="H63" s="85"/>
      <c r="I63" s="85"/>
      <c r="J63" s="85"/>
      <c r="K63" s="85"/>
      <c r="L63" s="85"/>
      <c r="M63" s="85"/>
      <c r="N63" s="85"/>
      <c r="O63" s="85"/>
      <c r="P63" s="85"/>
      <c r="Q63" s="85"/>
      <c r="R63" s="85"/>
      <c r="S63" s="85"/>
      <c r="T63" s="85"/>
      <c r="U63" s="86"/>
    </row>
    <row r="64" spans="1:21" ht="30" x14ac:dyDescent="0.25">
      <c r="A64" s="61" t="s">
        <v>110</v>
      </c>
      <c r="B64" s="27" t="s">
        <v>43</v>
      </c>
      <c r="C64" s="28">
        <v>18</v>
      </c>
      <c r="D64" s="26">
        <v>8</v>
      </c>
      <c r="E64" s="26">
        <v>2</v>
      </c>
      <c r="F64" s="26">
        <v>2</v>
      </c>
      <c r="G64" s="26">
        <v>1971</v>
      </c>
      <c r="H64" s="26">
        <v>380.4</v>
      </c>
      <c r="I64" s="26">
        <v>380.4</v>
      </c>
      <c r="J64" s="26">
        <v>0</v>
      </c>
      <c r="K64" s="26" t="s">
        <v>15</v>
      </c>
      <c r="L64" s="26" t="s">
        <v>44</v>
      </c>
      <c r="M64" s="26" t="s">
        <v>119</v>
      </c>
      <c r="N64" s="26" t="s">
        <v>23</v>
      </c>
      <c r="O64" s="28" t="s">
        <v>23</v>
      </c>
      <c r="P64" s="36" t="s">
        <v>17</v>
      </c>
      <c r="Q64" s="36" t="s">
        <v>17</v>
      </c>
      <c r="R64" s="26" t="s">
        <v>119</v>
      </c>
      <c r="S64" s="37">
        <v>5.04</v>
      </c>
      <c r="T64" s="30">
        <f>PRODUCT(S64*H64)</f>
        <v>1917.2159999999999</v>
      </c>
      <c r="U64" s="30">
        <f>PRODUCT(T64*12)</f>
        <v>23006.591999999997</v>
      </c>
    </row>
    <row r="65" spans="1:21" ht="30" x14ac:dyDescent="0.25">
      <c r="A65" s="61" t="s">
        <v>111</v>
      </c>
      <c r="B65" s="8" t="s">
        <v>35</v>
      </c>
      <c r="C65" s="7">
        <v>43</v>
      </c>
      <c r="D65" s="1">
        <v>8</v>
      </c>
      <c r="E65" s="1">
        <v>2</v>
      </c>
      <c r="F65" s="1">
        <v>1</v>
      </c>
      <c r="G65" s="1">
        <v>1959</v>
      </c>
      <c r="H65" s="1">
        <v>430</v>
      </c>
      <c r="I65" s="1">
        <v>199.7</v>
      </c>
      <c r="J65" s="1">
        <v>230.3</v>
      </c>
      <c r="K65" s="1" t="s">
        <v>15</v>
      </c>
      <c r="L65" s="1" t="s">
        <v>36</v>
      </c>
      <c r="M65" s="3" t="s">
        <v>119</v>
      </c>
      <c r="N65" s="26" t="s">
        <v>23</v>
      </c>
      <c r="O65" s="28" t="s">
        <v>23</v>
      </c>
      <c r="P65" s="2" t="s">
        <v>17</v>
      </c>
      <c r="Q65" s="2" t="s">
        <v>17</v>
      </c>
      <c r="R65" s="26" t="s">
        <v>119</v>
      </c>
      <c r="S65" s="37">
        <v>5.04</v>
      </c>
      <c r="T65" s="12">
        <f t="shared" ref="T65:T66" si="14">PRODUCT(S65*H65)</f>
        <v>2167.1999999999998</v>
      </c>
      <c r="U65" s="12">
        <f t="shared" ref="U65:U66" si="15">PRODUCT(T65*12)</f>
        <v>26006.399999999998</v>
      </c>
    </row>
    <row r="66" spans="1:21" ht="30.75" thickBot="1" x14ac:dyDescent="0.3">
      <c r="A66" s="61" t="s">
        <v>112</v>
      </c>
      <c r="B66" s="9" t="s">
        <v>37</v>
      </c>
      <c r="C66" s="10">
        <v>2</v>
      </c>
      <c r="D66" s="3">
        <v>8</v>
      </c>
      <c r="E66" s="3">
        <v>2</v>
      </c>
      <c r="F66" s="3">
        <v>1</v>
      </c>
      <c r="G66" s="3">
        <v>1977</v>
      </c>
      <c r="H66" s="3">
        <v>338.6</v>
      </c>
      <c r="I66" s="3" t="s">
        <v>21</v>
      </c>
      <c r="J66" s="3" t="s">
        <v>21</v>
      </c>
      <c r="K66" s="3" t="s">
        <v>15</v>
      </c>
      <c r="L66" s="3" t="s">
        <v>38</v>
      </c>
      <c r="M66" s="3" t="s">
        <v>119</v>
      </c>
      <c r="N66" s="26" t="s">
        <v>23</v>
      </c>
      <c r="O66" s="28" t="s">
        <v>23</v>
      </c>
      <c r="P66" s="3" t="s">
        <v>17</v>
      </c>
      <c r="Q66" s="3" t="s">
        <v>17</v>
      </c>
      <c r="R66" s="26" t="s">
        <v>119</v>
      </c>
      <c r="S66" s="37">
        <v>5.04</v>
      </c>
      <c r="T66" s="38">
        <f t="shared" si="14"/>
        <v>1706.5440000000001</v>
      </c>
      <c r="U66" s="38">
        <f t="shared" si="15"/>
        <v>20478.528000000002</v>
      </c>
    </row>
    <row r="67" spans="1:21" ht="15.75" thickBot="1" x14ac:dyDescent="0.3">
      <c r="A67" s="68" t="s">
        <v>73</v>
      </c>
      <c r="B67" s="69"/>
      <c r="C67" s="70"/>
      <c r="D67" s="21">
        <f>SUM(D64:D66)</f>
        <v>24</v>
      </c>
      <c r="E67" s="21" t="s">
        <v>48</v>
      </c>
      <c r="F67" s="21" t="s">
        <v>48</v>
      </c>
      <c r="G67" s="21" t="s">
        <v>48</v>
      </c>
      <c r="H67" s="21">
        <f>SUM(H64:H66)</f>
        <v>1149</v>
      </c>
      <c r="I67" s="21">
        <f>SUM(I64:I66)</f>
        <v>580.09999999999991</v>
      </c>
      <c r="J67" s="21">
        <f>SUM(J64:J66)</f>
        <v>230.3</v>
      </c>
      <c r="K67" s="21" t="s">
        <v>48</v>
      </c>
      <c r="L67" s="21" t="s">
        <v>48</v>
      </c>
      <c r="M67" s="21" t="s">
        <v>48</v>
      </c>
      <c r="N67" s="21" t="s">
        <v>48</v>
      </c>
      <c r="O67" s="48" t="s">
        <v>48</v>
      </c>
      <c r="P67" s="21" t="s">
        <v>48</v>
      </c>
      <c r="Q67" s="21" t="s">
        <v>48</v>
      </c>
      <c r="R67" s="21" t="s">
        <v>48</v>
      </c>
      <c r="S67" s="51" t="s">
        <v>48</v>
      </c>
      <c r="T67" s="16">
        <f>SUM(T64:T66)</f>
        <v>5790.96</v>
      </c>
      <c r="U67" s="17">
        <f>SUM(U64:U66)</f>
        <v>69491.520000000004</v>
      </c>
    </row>
    <row r="68" spans="1:21" ht="15.75" thickBot="1" x14ac:dyDescent="0.3">
      <c r="A68" s="74" t="s">
        <v>126</v>
      </c>
      <c r="B68" s="75"/>
      <c r="C68" s="75"/>
      <c r="D68" s="75"/>
      <c r="E68" s="75"/>
      <c r="F68" s="75"/>
      <c r="G68" s="75"/>
      <c r="H68" s="75"/>
      <c r="I68" s="75"/>
      <c r="J68" s="75"/>
      <c r="K68" s="75"/>
      <c r="L68" s="75"/>
      <c r="M68" s="75"/>
      <c r="N68" s="75"/>
      <c r="O68" s="75"/>
      <c r="P68" s="75"/>
      <c r="Q68" s="75"/>
      <c r="R68" s="75"/>
      <c r="S68" s="75"/>
      <c r="T68" s="75"/>
      <c r="U68" s="76"/>
    </row>
    <row r="69" spans="1:21" ht="30" x14ac:dyDescent="0.25">
      <c r="A69" s="61" t="s">
        <v>113</v>
      </c>
      <c r="B69" s="27" t="s">
        <v>30</v>
      </c>
      <c r="C69" s="28">
        <v>15</v>
      </c>
      <c r="D69" s="26">
        <v>8</v>
      </c>
      <c r="E69" s="26">
        <v>2</v>
      </c>
      <c r="F69" s="26">
        <v>2</v>
      </c>
      <c r="G69" s="26">
        <v>1962</v>
      </c>
      <c r="H69" s="26">
        <v>386.9</v>
      </c>
      <c r="I69" s="26">
        <v>262.89999999999998</v>
      </c>
      <c r="J69" s="26">
        <v>124</v>
      </c>
      <c r="K69" s="26" t="s">
        <v>15</v>
      </c>
      <c r="L69" s="26" t="s">
        <v>16</v>
      </c>
      <c r="M69" s="26" t="s">
        <v>119</v>
      </c>
      <c r="N69" s="36" t="s">
        <v>23</v>
      </c>
      <c r="O69" s="27" t="s">
        <v>23</v>
      </c>
      <c r="P69" s="36" t="s">
        <v>17</v>
      </c>
      <c r="Q69" s="36" t="s">
        <v>17</v>
      </c>
      <c r="R69" s="26" t="s">
        <v>119</v>
      </c>
      <c r="S69" s="29">
        <v>5.04</v>
      </c>
      <c r="T69" s="30">
        <f>PRODUCT(S69*H69)</f>
        <v>1949.9759999999999</v>
      </c>
      <c r="U69" s="30">
        <f>PRODUCT(T69*12)</f>
        <v>23399.712</v>
      </c>
    </row>
    <row r="70" spans="1:21" ht="30.75" thickBot="1" x14ac:dyDescent="0.3">
      <c r="A70" s="61" t="s">
        <v>114</v>
      </c>
      <c r="B70" s="9" t="s">
        <v>30</v>
      </c>
      <c r="C70" s="10">
        <v>19</v>
      </c>
      <c r="D70" s="3">
        <v>8</v>
      </c>
      <c r="E70" s="3">
        <v>2</v>
      </c>
      <c r="F70" s="3">
        <v>2</v>
      </c>
      <c r="G70" s="3">
        <v>1965</v>
      </c>
      <c r="H70" s="3">
        <v>217.2</v>
      </c>
      <c r="I70" s="3" t="s">
        <v>48</v>
      </c>
      <c r="J70" s="3" t="s">
        <v>48</v>
      </c>
      <c r="K70" s="3" t="s">
        <v>15</v>
      </c>
      <c r="L70" s="3" t="s">
        <v>16</v>
      </c>
      <c r="M70" s="3" t="s">
        <v>119</v>
      </c>
      <c r="N70" s="4" t="s">
        <v>23</v>
      </c>
      <c r="O70" s="9" t="s">
        <v>23</v>
      </c>
      <c r="P70" s="4" t="s">
        <v>17</v>
      </c>
      <c r="Q70" s="4" t="s">
        <v>17</v>
      </c>
      <c r="R70" s="26" t="s">
        <v>119</v>
      </c>
      <c r="S70" s="34">
        <v>5.04</v>
      </c>
      <c r="T70" s="35">
        <f>PRODUCT(S70*H70)</f>
        <v>1094.6879999999999</v>
      </c>
      <c r="U70" s="35">
        <f>PRODUCT(T70*12)</f>
        <v>13136.255999999998</v>
      </c>
    </row>
    <row r="71" spans="1:21" ht="15.75" thickBot="1" x14ac:dyDescent="0.3">
      <c r="A71" s="68" t="s">
        <v>74</v>
      </c>
      <c r="B71" s="69"/>
      <c r="C71" s="70"/>
      <c r="D71" s="21">
        <f>SUM(D69:D70)</f>
        <v>16</v>
      </c>
      <c r="E71" s="21" t="s">
        <v>48</v>
      </c>
      <c r="F71" s="21" t="s">
        <v>48</v>
      </c>
      <c r="G71" s="21" t="s">
        <v>48</v>
      </c>
      <c r="H71" s="21">
        <f>SUM(H69:H70)</f>
        <v>604.09999999999991</v>
      </c>
      <c r="I71" s="21">
        <f>SUM(I69:I70)</f>
        <v>262.89999999999998</v>
      </c>
      <c r="J71" s="21">
        <f>SUM(J69:J70)</f>
        <v>124</v>
      </c>
      <c r="K71" s="21" t="s">
        <v>48</v>
      </c>
      <c r="L71" s="21" t="s">
        <v>48</v>
      </c>
      <c r="M71" s="21" t="s">
        <v>48</v>
      </c>
      <c r="N71" s="21" t="s">
        <v>48</v>
      </c>
      <c r="O71" s="48" t="s">
        <v>48</v>
      </c>
      <c r="P71" s="21" t="s">
        <v>48</v>
      </c>
      <c r="Q71" s="21" t="s">
        <v>48</v>
      </c>
      <c r="R71" s="21" t="s">
        <v>48</v>
      </c>
      <c r="S71" s="15" t="s">
        <v>48</v>
      </c>
      <c r="T71" s="16">
        <f>SUM(T69:T70)</f>
        <v>3044.6639999999998</v>
      </c>
      <c r="U71" s="17">
        <f>SUM(U69:U70)</f>
        <v>36535.967999999993</v>
      </c>
    </row>
    <row r="72" spans="1:21" ht="15.75" thickBot="1" x14ac:dyDescent="0.3">
      <c r="A72" s="74" t="s">
        <v>127</v>
      </c>
      <c r="B72" s="75"/>
      <c r="C72" s="75"/>
      <c r="D72" s="75"/>
      <c r="E72" s="75"/>
      <c r="F72" s="75"/>
      <c r="G72" s="75"/>
      <c r="H72" s="75"/>
      <c r="I72" s="75"/>
      <c r="J72" s="75"/>
      <c r="K72" s="75"/>
      <c r="L72" s="75"/>
      <c r="M72" s="75"/>
      <c r="N72" s="75"/>
      <c r="O72" s="75"/>
      <c r="P72" s="75"/>
      <c r="Q72" s="75"/>
      <c r="R72" s="75"/>
      <c r="S72" s="75"/>
      <c r="T72" s="75"/>
      <c r="U72" s="76"/>
    </row>
    <row r="73" spans="1:21" ht="30.75" thickBot="1" x14ac:dyDescent="0.3">
      <c r="A73" s="60" t="s">
        <v>115</v>
      </c>
      <c r="B73" s="32" t="s">
        <v>34</v>
      </c>
      <c r="C73" s="33">
        <v>47</v>
      </c>
      <c r="D73" s="31">
        <v>8</v>
      </c>
      <c r="E73" s="31">
        <v>2</v>
      </c>
      <c r="F73" s="31">
        <v>2</v>
      </c>
      <c r="G73" s="31">
        <v>1963</v>
      </c>
      <c r="H73" s="31">
        <v>389.7</v>
      </c>
      <c r="I73" s="31">
        <v>213</v>
      </c>
      <c r="J73" s="31">
        <v>54.5</v>
      </c>
      <c r="K73" s="31" t="s">
        <v>15</v>
      </c>
      <c r="L73" s="31" t="s">
        <v>20</v>
      </c>
      <c r="M73" s="26" t="s">
        <v>119</v>
      </c>
      <c r="N73" s="31" t="s">
        <v>23</v>
      </c>
      <c r="O73" s="33" t="s">
        <v>23</v>
      </c>
      <c r="P73" s="52" t="s">
        <v>17</v>
      </c>
      <c r="Q73" s="52" t="s">
        <v>17</v>
      </c>
      <c r="R73" s="26" t="s">
        <v>119</v>
      </c>
      <c r="S73" s="56">
        <v>5.04</v>
      </c>
      <c r="T73" s="35">
        <f>PRODUCT(S73*H73)</f>
        <v>1964.088</v>
      </c>
      <c r="U73" s="35">
        <f>PRODUCT(T73*12)</f>
        <v>23569.056</v>
      </c>
    </row>
    <row r="74" spans="1:21" ht="15.75" thickBot="1" x14ac:dyDescent="0.3">
      <c r="A74" s="68" t="s">
        <v>74</v>
      </c>
      <c r="B74" s="69"/>
      <c r="C74" s="70"/>
      <c r="D74" s="57">
        <f>SUM(D73)</f>
        <v>8</v>
      </c>
      <c r="E74" s="57" t="s">
        <v>48</v>
      </c>
      <c r="F74" s="57" t="s">
        <v>48</v>
      </c>
      <c r="G74" s="57" t="s">
        <v>48</v>
      </c>
      <c r="H74" s="57">
        <f>SUM(H73)</f>
        <v>389.7</v>
      </c>
      <c r="I74" s="57">
        <f>SUM(I73)</f>
        <v>213</v>
      </c>
      <c r="J74" s="57">
        <f>SUM(J73)</f>
        <v>54.5</v>
      </c>
      <c r="K74" s="57" t="s">
        <v>48</v>
      </c>
      <c r="L74" s="57" t="s">
        <v>48</v>
      </c>
      <c r="M74" s="57" t="s">
        <v>48</v>
      </c>
      <c r="N74" s="57" t="s">
        <v>48</v>
      </c>
      <c r="O74" s="57" t="s">
        <v>48</v>
      </c>
      <c r="P74" s="57" t="s">
        <v>48</v>
      </c>
      <c r="Q74" s="57" t="s">
        <v>48</v>
      </c>
      <c r="R74" s="57" t="s">
        <v>48</v>
      </c>
      <c r="S74" s="57" t="s">
        <v>48</v>
      </c>
      <c r="T74" s="58">
        <f>SUM(T73)</f>
        <v>1964.088</v>
      </c>
      <c r="U74" s="59">
        <f>SUM(U73)</f>
        <v>23569.056</v>
      </c>
    </row>
    <row r="85" spans="1:10" ht="27.75" customHeight="1" x14ac:dyDescent="0.3">
      <c r="A85" s="97"/>
      <c r="B85" s="97"/>
      <c r="C85" s="97"/>
      <c r="D85" s="97"/>
      <c r="E85" s="97"/>
      <c r="F85" s="97"/>
      <c r="G85" s="97"/>
      <c r="H85" s="6"/>
      <c r="I85" s="6"/>
      <c r="J85" s="6"/>
    </row>
    <row r="86" spans="1:10" ht="15.75" x14ac:dyDescent="0.25">
      <c r="A86" s="90"/>
      <c r="B86" s="90"/>
      <c r="C86" s="90"/>
      <c r="D86" s="90"/>
      <c r="E86" s="90"/>
      <c r="F86" s="90"/>
      <c r="G86" s="90"/>
    </row>
    <row r="87" spans="1:10" ht="15.75" x14ac:dyDescent="0.25">
      <c r="A87" s="78"/>
      <c r="B87" s="77"/>
      <c r="C87" s="77"/>
      <c r="D87" s="77"/>
      <c r="E87" s="77"/>
      <c r="F87" s="77"/>
      <c r="G87" s="22"/>
    </row>
    <row r="88" spans="1:10" ht="15.75" x14ac:dyDescent="0.25">
      <c r="A88" s="78"/>
      <c r="B88" s="79"/>
      <c r="C88" s="79"/>
      <c r="D88" s="79"/>
      <c r="E88" s="79"/>
      <c r="F88" s="79"/>
      <c r="G88" s="25"/>
    </row>
    <row r="89" spans="1:10" ht="17.25" customHeight="1" x14ac:dyDescent="0.25">
      <c r="A89" s="78"/>
      <c r="B89" s="98"/>
      <c r="C89" s="98"/>
      <c r="D89" s="98"/>
      <c r="E89" s="98"/>
      <c r="F89" s="98"/>
      <c r="G89" s="24"/>
    </row>
    <row r="90" spans="1:10" ht="15.75" x14ac:dyDescent="0.25">
      <c r="A90" s="78"/>
      <c r="B90" s="79"/>
      <c r="C90" s="79"/>
      <c r="D90" s="79"/>
      <c r="E90" s="79"/>
      <c r="F90" s="79"/>
      <c r="G90" s="23"/>
    </row>
    <row r="91" spans="1:10" ht="15.75" x14ac:dyDescent="0.25">
      <c r="A91" s="78"/>
      <c r="B91" s="98"/>
      <c r="C91" s="98"/>
      <c r="D91" s="98"/>
      <c r="E91" s="98"/>
      <c r="F91" s="98"/>
      <c r="G91" s="24"/>
    </row>
    <row r="92" spans="1:10" ht="15.75" x14ac:dyDescent="0.25">
      <c r="A92" s="78"/>
      <c r="B92" s="79"/>
      <c r="C92" s="79"/>
      <c r="D92" s="79"/>
      <c r="E92" s="79"/>
      <c r="F92" s="79"/>
      <c r="G92" s="23"/>
    </row>
    <row r="93" spans="1:10" ht="15.75" x14ac:dyDescent="0.25">
      <c r="A93" s="78"/>
      <c r="B93" s="98"/>
      <c r="C93" s="98"/>
      <c r="D93" s="98"/>
      <c r="E93" s="98"/>
      <c r="F93" s="98"/>
      <c r="G93" s="24"/>
    </row>
    <row r="94" spans="1:10" ht="15.75" x14ac:dyDescent="0.25">
      <c r="A94" s="78"/>
      <c r="B94" s="79"/>
      <c r="C94" s="79"/>
      <c r="D94" s="79"/>
      <c r="E94" s="79"/>
      <c r="F94" s="79"/>
      <c r="G94" s="23"/>
    </row>
    <row r="95" spans="1:10" ht="15.75" x14ac:dyDescent="0.25">
      <c r="A95" s="18"/>
      <c r="B95" s="19"/>
      <c r="C95" s="19"/>
      <c r="D95" s="19"/>
      <c r="E95" s="19"/>
      <c r="F95" s="19"/>
      <c r="G95" s="19"/>
    </row>
    <row r="96" spans="1:10" ht="15.75" x14ac:dyDescent="0.25">
      <c r="A96" s="90"/>
      <c r="B96" s="90"/>
      <c r="C96" s="90"/>
      <c r="D96" s="90"/>
      <c r="E96" s="90"/>
      <c r="F96" s="90"/>
      <c r="G96" s="90"/>
    </row>
    <row r="97" spans="1:7" ht="15.75" x14ac:dyDescent="0.25">
      <c r="A97" s="77"/>
      <c r="B97" s="77"/>
      <c r="C97" s="77"/>
      <c r="D97" s="77"/>
      <c r="E97" s="77"/>
      <c r="F97" s="77"/>
      <c r="G97" s="77"/>
    </row>
    <row r="98" spans="1:7" ht="15.75" x14ac:dyDescent="0.25">
      <c r="A98" s="80"/>
      <c r="B98" s="79"/>
      <c r="C98" s="79"/>
      <c r="D98" s="79"/>
      <c r="E98" s="79"/>
      <c r="F98" s="79"/>
      <c r="G98" s="25"/>
    </row>
    <row r="99" spans="1:7" ht="15.75" x14ac:dyDescent="0.25">
      <c r="A99" s="80"/>
      <c r="B99" s="79"/>
      <c r="C99" s="79"/>
      <c r="D99" s="79"/>
      <c r="E99" s="79"/>
      <c r="F99" s="79"/>
      <c r="G99" s="25"/>
    </row>
    <row r="100" spans="1:7" ht="15.75" x14ac:dyDescent="0.25">
      <c r="A100" s="77"/>
      <c r="B100" s="77"/>
      <c r="C100" s="77"/>
      <c r="D100" s="77"/>
      <c r="E100" s="77"/>
      <c r="F100" s="77"/>
      <c r="G100" s="77"/>
    </row>
    <row r="101" spans="1:7" ht="15.75" x14ac:dyDescent="0.25">
      <c r="A101" s="78"/>
      <c r="B101" s="79"/>
      <c r="C101" s="79"/>
      <c r="D101" s="79"/>
      <c r="E101" s="79"/>
      <c r="F101" s="79"/>
      <c r="G101" s="25"/>
    </row>
    <row r="102" spans="1:7" ht="15.75" x14ac:dyDescent="0.25">
      <c r="A102" s="78"/>
      <c r="B102" s="79"/>
      <c r="C102" s="79"/>
      <c r="D102" s="79"/>
      <c r="E102" s="79"/>
      <c r="F102" s="79"/>
      <c r="G102" s="25"/>
    </row>
  </sheetData>
  <autoFilter ref="A5:U82">
    <filterColumn colId="18" showButton="0"/>
    <filterColumn colId="19" showButton="0"/>
  </autoFilter>
  <mergeCells count="69">
    <mergeCell ref="S1:U1"/>
    <mergeCell ref="A3:U3"/>
    <mergeCell ref="A86:G86"/>
    <mergeCell ref="A93:A94"/>
    <mergeCell ref="B93:F93"/>
    <mergeCell ref="B94:F94"/>
    <mergeCell ref="B91:F91"/>
    <mergeCell ref="B92:F92"/>
    <mergeCell ref="A91:A92"/>
    <mergeCell ref="B88:F88"/>
    <mergeCell ref="B90:F90"/>
    <mergeCell ref="T6:T7"/>
    <mergeCell ref="S5:U5"/>
    <mergeCell ref="U6:U7"/>
    <mergeCell ref="R5:R7"/>
    <mergeCell ref="A5:A7"/>
    <mergeCell ref="E5:E7"/>
    <mergeCell ref="F5:F7"/>
    <mergeCell ref="J5:J7"/>
    <mergeCell ref="L5:L7"/>
    <mergeCell ref="H5:H7"/>
    <mergeCell ref="I5:I7"/>
    <mergeCell ref="O5:O7"/>
    <mergeCell ref="P5:P7"/>
    <mergeCell ref="K5:K7"/>
    <mergeCell ref="S6:S7"/>
    <mergeCell ref="Q5:Q7"/>
    <mergeCell ref="M5:M7"/>
    <mergeCell ref="N5:N7"/>
    <mergeCell ref="A96:G96"/>
    <mergeCell ref="B5:B7"/>
    <mergeCell ref="C5:C7"/>
    <mergeCell ref="D5:D7"/>
    <mergeCell ref="G5:G7"/>
    <mergeCell ref="A87:A88"/>
    <mergeCell ref="A85:G85"/>
    <mergeCell ref="B89:F89"/>
    <mergeCell ref="A89:A90"/>
    <mergeCell ref="B87:F87"/>
    <mergeCell ref="A74:C74"/>
    <mergeCell ref="A68:U68"/>
    <mergeCell ref="A72:U72"/>
    <mergeCell ref="A14:C14"/>
    <mergeCell ref="A17:C17"/>
    <mergeCell ref="A9:U9"/>
    <mergeCell ref="A100:G100"/>
    <mergeCell ref="A101:A102"/>
    <mergeCell ref="B101:F101"/>
    <mergeCell ref="B102:F102"/>
    <mergeCell ref="A18:U18"/>
    <mergeCell ref="A22:U22"/>
    <mergeCell ref="B99:F99"/>
    <mergeCell ref="A98:A99"/>
    <mergeCell ref="A97:G97"/>
    <mergeCell ref="B98:F98"/>
    <mergeCell ref="A47:U47"/>
    <mergeCell ref="A50:U50"/>
    <mergeCell ref="A63:U63"/>
    <mergeCell ref="A49:C49"/>
    <mergeCell ref="A62:C62"/>
    <mergeCell ref="A67:C67"/>
    <mergeCell ref="A71:C71"/>
    <mergeCell ref="A28:U28"/>
    <mergeCell ref="A32:U32"/>
    <mergeCell ref="A15:U15"/>
    <mergeCell ref="A21:C21"/>
    <mergeCell ref="A27:C27"/>
    <mergeCell ref="A31:C31"/>
    <mergeCell ref="A46:C46"/>
  </mergeCells>
  <pageMargins left="0" right="0" top="0" bottom="0" header="0.31496062992125984" footer="0.31496062992125984"/>
  <pageSetup paperSize="9" scale="5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2</vt:lpstr>
      <vt:lpstr>'Приложение 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2015-02-16T07:02:25Z</cp:lastPrinted>
  <dcterms:created xsi:type="dcterms:W3CDTF">2014-09-19T08:18:50Z</dcterms:created>
  <dcterms:modified xsi:type="dcterms:W3CDTF">2015-05-19T10:01:54Z</dcterms:modified>
</cp:coreProperties>
</file>